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60" activeTab="0"/>
  </bookViews>
  <sheets>
    <sheet name="教师工作量汇总表" sheetId="1" r:id="rId1"/>
    <sheet name="教学工作量" sheetId="2" r:id="rId2"/>
    <sheet name="其他工作量" sheetId="3" r:id="rId3"/>
  </sheets>
  <definedNames>
    <definedName name="_xlnm.Print_Area" localSheetId="1">'教学工作量'!$A$1:$U$21</definedName>
    <definedName name="_xlnm.Print_Area" localSheetId="2">'其他工作量'!$A$1:$O$21</definedName>
    <definedName name="_xlnm.Print_Titles" localSheetId="0">'教师工作量汇总表'!$4:$5</definedName>
    <definedName name="_xlnm.Print_Titles" localSheetId="1">'教学工作量'!$1:$5</definedName>
    <definedName name="_xlnm.Print_Titles" localSheetId="2">'其他工作量'!$1:$5</definedName>
  </definedNames>
  <calcPr fullCalcOnLoad="1"/>
</workbook>
</file>

<file path=xl/comments2.xml><?xml version="1.0" encoding="utf-8"?>
<comments xmlns="http://schemas.openxmlformats.org/spreadsheetml/2006/main">
  <authors>
    <author>Windows 用户</author>
  </authors>
  <commentList>
    <comment ref="U4" authorId="0">
      <text>
        <r>
          <rPr>
            <sz val="9"/>
            <rFont val="宋体"/>
            <family val="0"/>
          </rPr>
          <t>教学工作量=小计1+小计2</t>
        </r>
      </text>
    </comment>
    <comment ref="J5" authorId="0">
      <text>
        <r>
          <rPr>
            <sz val="9"/>
            <rFont val="宋体"/>
            <family val="0"/>
          </rPr>
          <t xml:space="preserve">当P≤45时，       K1=1；(P为学生人数)
当45＜P＜90时，K1=1+0.5*(P/45-1) 
当P≥90时，       K1=1.5+0.2*(P/45-2) </t>
        </r>
      </text>
    </comment>
    <comment ref="K5" authorId="0">
      <text>
        <r>
          <rPr>
            <sz val="9"/>
            <rFont val="宋体"/>
            <family val="0"/>
          </rPr>
          <t xml:space="preserve">重复课：K2=0.8
普通课：K2=1.0
</t>
        </r>
      </text>
    </comment>
    <comment ref="L5" authorId="0">
      <text>
        <r>
          <rPr>
            <sz val="9"/>
            <rFont val="宋体"/>
            <family val="0"/>
          </rPr>
          <t>工作量=实际课时*规模系数*课型系数</t>
        </r>
      </text>
    </comment>
    <comment ref="N5" authorId="0">
      <text>
        <r>
          <rPr>
            <sz val="9"/>
            <rFont val="宋体"/>
            <family val="0"/>
          </rPr>
          <t>指共同指导同一的实践项目的教师人数。</t>
        </r>
      </text>
    </comment>
    <comment ref="O5" authorId="0">
      <text>
        <r>
          <rPr>
            <sz val="9"/>
            <rFont val="宋体"/>
            <family val="0"/>
          </rPr>
          <t xml:space="preserve">类型1：指导校内阶段实训、课程设计
类型2：全程指导校外实践（含社会调查、写生、采风等）
</t>
        </r>
      </text>
    </comment>
    <comment ref="S5" authorId="0">
      <text>
        <r>
          <rPr>
            <sz val="9"/>
            <rFont val="宋体"/>
            <family val="0"/>
          </rPr>
          <t>类型1：K3=24
类型2：K3=12*(1+P/45)</t>
        </r>
      </text>
    </comment>
    <comment ref="T5" authorId="0">
      <text>
        <r>
          <rPr>
            <sz val="9"/>
            <rFont val="宋体"/>
            <family val="0"/>
          </rPr>
          <t>工作量=修正系数*周数/教师人数</t>
        </r>
      </text>
    </comment>
  </commentList>
</comments>
</file>

<file path=xl/comments3.xml><?xml version="1.0" encoding="utf-8"?>
<comments xmlns="http://schemas.openxmlformats.org/spreadsheetml/2006/main">
  <authors>
    <author>Windows 用户</author>
  </authors>
  <commentList>
    <comment ref="C4" authorId="0">
      <text>
        <r>
          <rPr>
            <sz val="9"/>
            <rFont val="宋体"/>
            <family val="0"/>
          </rPr>
          <t>工作项目一般包括：指导毕业设计、毕业答辩、出卷、阅卷、监考等。其他项目按相关规定执行。</t>
        </r>
      </text>
    </comment>
    <comment ref="I4" authorId="0">
      <text>
        <r>
          <rPr>
            <sz val="9"/>
            <rFont val="宋体"/>
            <family val="0"/>
          </rPr>
          <t>出试卷（AB卷）：2课时/套
阅卷：2课时/自然班
监考：1课时/场
指导毕业设计：6课时/生
毕业答辩：3课时/生</t>
        </r>
      </text>
    </comment>
  </commentList>
</comments>
</file>

<file path=xl/sharedStrings.xml><?xml version="1.0" encoding="utf-8"?>
<sst xmlns="http://schemas.openxmlformats.org/spreadsheetml/2006/main" count="158" uniqueCount="101">
  <si>
    <t>此表用于教师工作量汇总统计。请依据“教学工作量”和“其他工作量”2张分表统计，一律采用公式计算。</t>
  </si>
  <si>
    <t>工号</t>
  </si>
  <si>
    <t>姓名</t>
  </si>
  <si>
    <t>第一学期</t>
  </si>
  <si>
    <t>第二学期</t>
  </si>
  <si>
    <t>小计</t>
  </si>
  <si>
    <t>总计</t>
  </si>
  <si>
    <t>备注</t>
  </si>
  <si>
    <t>教学
工作量</t>
  </si>
  <si>
    <t>其他
工作量</t>
  </si>
  <si>
    <t>李进</t>
  </si>
  <si>
    <t>院（系、中心）：</t>
  </si>
  <si>
    <t>填表人：</t>
  </si>
  <si>
    <t>月</t>
  </si>
  <si>
    <t>日</t>
  </si>
  <si>
    <t>此表用于核定教师课堂教学与培养计划中规定的实践教学课时。填表时必须严格填写实际课时和相关系数（见标题栏内批注），不得自行增加或减少数据项目，数据统计一律采用公式计算。</t>
  </si>
  <si>
    <t>课堂教学</t>
  </si>
  <si>
    <t>实践教学</t>
  </si>
  <si>
    <t>课程
名称</t>
  </si>
  <si>
    <t>计划
课时</t>
  </si>
  <si>
    <t>班级</t>
  </si>
  <si>
    <t>学生
人数</t>
  </si>
  <si>
    <t>周
课时</t>
  </si>
  <si>
    <t>上课
周数</t>
  </si>
  <si>
    <t>实际
课时</t>
  </si>
  <si>
    <t>规模
系数</t>
  </si>
  <si>
    <t>课型
系数</t>
  </si>
  <si>
    <t>小计1</t>
  </si>
  <si>
    <t>项目</t>
  </si>
  <si>
    <t>教师
人数</t>
  </si>
  <si>
    <t>类型</t>
  </si>
  <si>
    <t>实践
班级</t>
  </si>
  <si>
    <t>周
数</t>
  </si>
  <si>
    <t>修正
系数</t>
  </si>
  <si>
    <t>小计2</t>
  </si>
  <si>
    <t>此表用于除教师常规教学外的工作量统计。必须详细填写对应工作内容，项目多于6个，可插入列，数据统计一律采用公式计算。</t>
  </si>
  <si>
    <r>
      <t>工作项目</t>
    </r>
    <r>
      <rPr>
        <sz val="10"/>
        <color indexed="8"/>
        <rFont val="黑体"/>
        <family val="3"/>
      </rPr>
      <t>（列出项目名称）</t>
    </r>
  </si>
  <si>
    <r>
      <t>工作量</t>
    </r>
    <r>
      <rPr>
        <sz val="10"/>
        <color indexed="8"/>
        <rFont val="黑体"/>
        <family val="3"/>
      </rPr>
      <t>（对应前列工作项目折算的课时）</t>
    </r>
  </si>
  <si>
    <t>1 指导
毕业设计</t>
  </si>
  <si>
    <t>2 毕业答辩</t>
  </si>
  <si>
    <t>3 出卷</t>
  </si>
  <si>
    <t>4 阅卷</t>
  </si>
  <si>
    <t>5 监考</t>
  </si>
  <si>
    <t>6 其他</t>
  </si>
  <si>
    <t>1个班</t>
  </si>
  <si>
    <t>AB卷（1份）</t>
  </si>
  <si>
    <r>
      <t>0</t>
    </r>
    <r>
      <rPr>
        <sz val="9"/>
        <color indexed="8"/>
        <rFont val="宋体"/>
        <family val="0"/>
      </rPr>
      <t>70003</t>
    </r>
  </si>
  <si>
    <r>
      <t>0</t>
    </r>
    <r>
      <rPr>
        <sz val="9"/>
        <color indexed="8"/>
        <rFont val="宋体"/>
        <family val="0"/>
      </rPr>
      <t>00637</t>
    </r>
  </si>
  <si>
    <t>070003</t>
  </si>
  <si>
    <t>000637</t>
  </si>
  <si>
    <t>范迪</t>
  </si>
  <si>
    <t>董振辉</t>
  </si>
  <si>
    <t>1922109221（4+0）</t>
  </si>
  <si>
    <t>建筑工程学院</t>
  </si>
  <si>
    <t>建筑工程学院</t>
  </si>
  <si>
    <t>2022109221（4+0）</t>
  </si>
  <si>
    <t>造价1921</t>
  </si>
  <si>
    <t>何申明</t>
  </si>
  <si>
    <t>何申明</t>
  </si>
  <si>
    <r>
      <t>0</t>
    </r>
    <r>
      <rPr>
        <sz val="9"/>
        <color indexed="8"/>
        <rFont val="宋体"/>
        <family val="0"/>
      </rPr>
      <t>70002</t>
    </r>
  </si>
  <si>
    <t>道桥1921</t>
  </si>
  <si>
    <t>070002</t>
  </si>
  <si>
    <r>
      <t>AB卷（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份）</t>
    </r>
  </si>
  <si>
    <t>2个班</t>
  </si>
  <si>
    <r>
      <t>0</t>
    </r>
    <r>
      <rPr>
        <sz val="9"/>
        <color indexed="8"/>
        <rFont val="宋体"/>
        <family val="0"/>
      </rPr>
      <t>000762</t>
    </r>
  </si>
  <si>
    <t>李东升</t>
  </si>
  <si>
    <t>李东升</t>
  </si>
  <si>
    <t>朱曙光</t>
  </si>
  <si>
    <r>
      <t>0</t>
    </r>
    <r>
      <rPr>
        <sz val="9"/>
        <color indexed="8"/>
        <rFont val="宋体"/>
        <family val="0"/>
      </rPr>
      <t>70017</t>
    </r>
  </si>
  <si>
    <t>李远目</t>
  </si>
  <si>
    <r>
      <t>0</t>
    </r>
    <r>
      <rPr>
        <sz val="9"/>
        <color indexed="8"/>
        <rFont val="宋体"/>
        <family val="0"/>
      </rPr>
      <t>70018</t>
    </r>
  </si>
  <si>
    <t>蔡宝林</t>
  </si>
  <si>
    <r>
      <t>0</t>
    </r>
    <r>
      <rPr>
        <sz val="9"/>
        <color indexed="8"/>
        <rFont val="宋体"/>
        <family val="0"/>
      </rPr>
      <t>70019</t>
    </r>
  </si>
  <si>
    <t>建筑美术2</t>
  </si>
  <si>
    <t>建筑美术4</t>
  </si>
  <si>
    <t>工程造价控制与管理</t>
  </si>
  <si>
    <t>造价1912,造价1911</t>
  </si>
  <si>
    <t>造价1931</t>
  </si>
  <si>
    <t>房地产经营与管理</t>
  </si>
  <si>
    <t>造价1921,造价1931</t>
  </si>
  <si>
    <t>0000762</t>
  </si>
  <si>
    <t>070017</t>
  </si>
  <si>
    <t>朱曙光</t>
  </si>
  <si>
    <t>桥涵工程施工技术</t>
  </si>
  <si>
    <t>070018</t>
  </si>
  <si>
    <t>造价2011,造价2012</t>
  </si>
  <si>
    <t>建筑工程施工工艺</t>
  </si>
  <si>
    <t>070019</t>
  </si>
  <si>
    <t>蔡宝林</t>
  </si>
  <si>
    <t>道路建筑材料与检测</t>
  </si>
  <si>
    <t>道桥2011</t>
  </si>
  <si>
    <t>盐城工业职业技术学院
2020-2021 学年第二学期外聘教师工作量汇总表</t>
  </si>
  <si>
    <r>
      <t>院（系、中心）：建筑工程学院</t>
    </r>
    <r>
      <rPr>
        <sz val="12"/>
        <color indexed="8"/>
        <rFont val="黑体"/>
        <family val="3"/>
      </rPr>
      <t xml:space="preserve">   </t>
    </r>
    <r>
      <rPr>
        <b/>
        <sz val="12"/>
        <color indexed="8"/>
        <rFont val="黑体"/>
        <family val="3"/>
      </rPr>
      <t xml:space="preserve">填表人： 范迪 </t>
    </r>
    <r>
      <rPr>
        <sz val="12"/>
        <color indexed="8"/>
        <rFont val="黑体"/>
        <family val="3"/>
      </rPr>
      <t xml:space="preserve">  </t>
    </r>
    <r>
      <rPr>
        <b/>
        <sz val="12"/>
        <color indexed="8"/>
        <rFont val="黑体"/>
        <family val="3"/>
      </rPr>
      <t>填表日期：</t>
    </r>
    <r>
      <rPr>
        <b/>
        <sz val="12"/>
        <color indexed="8"/>
        <rFont val="黑体"/>
        <family val="3"/>
      </rPr>
      <t>7</t>
    </r>
    <r>
      <rPr>
        <b/>
        <sz val="12"/>
        <color indexed="8"/>
        <rFont val="黑体"/>
        <family val="3"/>
      </rPr>
      <t>月</t>
    </r>
    <r>
      <rPr>
        <b/>
        <sz val="12"/>
        <color indexed="8"/>
        <rFont val="黑体"/>
        <family val="3"/>
      </rPr>
      <t>8</t>
    </r>
    <r>
      <rPr>
        <b/>
        <sz val="12"/>
        <color indexed="8"/>
        <rFont val="黑体"/>
        <family val="3"/>
      </rPr>
      <t>日</t>
    </r>
  </si>
  <si>
    <t>盐城工业职业技术学院 2020 -2021 学年第 二 学期外聘教师教学工作量统计表</t>
  </si>
  <si>
    <t>盐城工业职业技术学院 2020 -2021 学年第 二 学期外聘教师其他工作量统计表</t>
  </si>
  <si>
    <r>
      <t>AB卷（</t>
    </r>
    <r>
      <rPr>
        <sz val="9"/>
        <color indexed="8"/>
        <rFont val="宋体"/>
        <family val="0"/>
      </rPr>
      <t>2份）</t>
    </r>
  </si>
  <si>
    <t>8个班</t>
  </si>
  <si>
    <t>优秀</t>
  </si>
  <si>
    <t>房地产经营与管理</t>
  </si>
  <si>
    <t>道桥工程计量与计价</t>
  </si>
  <si>
    <t>安装工程计量与计价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</si>
</sst>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  <numFmt numFmtId="179" formatCode="0.00_);[Red]\(0.00\)"/>
    <numFmt numFmtId="180" formatCode="0.0_);[Red]\(0.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b/>
      <sz val="11"/>
      <color indexed="8"/>
      <name val="黑体"/>
      <family val="3"/>
    </font>
    <font>
      <sz val="9"/>
      <color indexed="10"/>
      <name val="宋体"/>
      <family val="0"/>
    </font>
    <font>
      <b/>
      <sz val="8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0"/>
      <color indexed="8"/>
      <name val="黑体"/>
      <family val="3"/>
    </font>
    <font>
      <b/>
      <sz val="9"/>
      <name val="宋体"/>
      <family val="0"/>
    </font>
    <font>
      <sz val="9"/>
      <name val="SimSun"/>
      <family val="0"/>
    </font>
    <font>
      <sz val="11"/>
      <color theme="1"/>
      <name val="Calibri"/>
      <family val="0"/>
    </font>
    <font>
      <sz val="9"/>
      <name val="Calibri"/>
      <family val="0"/>
    </font>
    <font>
      <b/>
      <sz val="12"/>
      <color rgb="FF000000"/>
      <name val="黑体"/>
      <family val="3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3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11" borderId="5" applyNumberFormat="0" applyAlignment="0" applyProtection="0"/>
    <xf numFmtId="0" fontId="31" fillId="12" borderId="6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6" fillId="11" borderId="8" applyNumberFormat="0" applyAlignment="0" applyProtection="0"/>
    <xf numFmtId="0" fontId="24" fillId="5" borderId="5" applyNumberFormat="0" applyAlignment="0" applyProtection="0"/>
    <xf numFmtId="0" fontId="28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0" fillId="3" borderId="9" applyNumberFormat="0" applyFont="0" applyAlignment="0" applyProtection="0"/>
  </cellStyleXfs>
  <cellXfs count="167">
    <xf numFmtId="0" fontId="0" fillId="0" borderId="0" xfId="0" applyAlignment="1">
      <alignment vertical="center"/>
    </xf>
    <xf numFmtId="178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9" fontId="0" fillId="0" borderId="0" xfId="0" applyNumberFormat="1" applyAlignment="1" applyProtection="1">
      <alignment vertical="center"/>
      <protection locked="0"/>
    </xf>
    <xf numFmtId="180" fontId="0" fillId="0" borderId="0" xfId="0" applyNumberForma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/>
    </xf>
    <xf numFmtId="178" fontId="7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18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7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180" fontId="3" fillId="0" borderId="0" xfId="0" applyNumberFormat="1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80" fontId="7" fillId="0" borderId="11" xfId="0" applyNumberFormat="1" applyFont="1" applyBorder="1" applyAlignment="1" applyProtection="1">
      <alignment horizontal="center" vertical="center" wrapText="1"/>
      <protection/>
    </xf>
    <xf numFmtId="0" fontId="11" fillId="18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78" fontId="0" fillId="18" borderId="0" xfId="0" applyNumberFormat="1" applyFill="1" applyAlignment="1" applyProtection="1">
      <alignment vertical="center"/>
      <protection locked="0"/>
    </xf>
    <xf numFmtId="0" fontId="0" fillId="18" borderId="0" xfId="0" applyFill="1" applyAlignment="1" applyProtection="1">
      <alignment vertical="center"/>
      <protection locked="0"/>
    </xf>
    <xf numFmtId="180" fontId="0" fillId="18" borderId="0" xfId="0" applyNumberFormat="1" applyFill="1" applyAlignment="1" applyProtection="1">
      <alignment vertical="center"/>
      <protection locked="0"/>
    </xf>
    <xf numFmtId="179" fontId="0" fillId="18" borderId="0" xfId="0" applyNumberFormat="1" applyFill="1" applyAlignment="1" applyProtection="1">
      <alignment vertical="center"/>
      <protection locked="0"/>
    </xf>
    <xf numFmtId="0" fontId="3" fillId="18" borderId="0" xfId="0" applyFont="1" applyFill="1" applyBorder="1" applyAlignment="1" applyProtection="1">
      <alignment horizontal="center" vertical="center" wrapText="1"/>
      <protection locked="0"/>
    </xf>
    <xf numFmtId="0" fontId="3" fillId="18" borderId="0" xfId="0" applyFont="1" applyFill="1" applyAlignment="1" applyProtection="1">
      <alignment horizontal="center" vertical="center" wrapText="1"/>
      <protection locked="0"/>
    </xf>
    <xf numFmtId="0" fontId="7" fillId="18" borderId="11" xfId="0" applyFont="1" applyFill="1" applyBorder="1" applyAlignment="1" applyProtection="1">
      <alignment horizontal="center" vertical="center" wrapText="1"/>
      <protection/>
    </xf>
    <xf numFmtId="178" fontId="7" fillId="18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Alignment="1" applyProtection="1">
      <alignment vertical="center"/>
      <protection locked="0"/>
    </xf>
    <xf numFmtId="178" fontId="3" fillId="18" borderId="0" xfId="0" applyNumberFormat="1" applyFont="1" applyFill="1" applyAlignment="1" applyProtection="1">
      <alignment horizontal="center" vertical="center" wrapText="1"/>
      <protection locked="0"/>
    </xf>
    <xf numFmtId="49" fontId="7" fillId="18" borderId="11" xfId="0" applyNumberFormat="1" applyFont="1" applyFill="1" applyBorder="1" applyAlignment="1" applyProtection="1">
      <alignment horizontal="center" vertical="center" wrapText="1"/>
      <protection/>
    </xf>
    <xf numFmtId="180" fontId="7" fillId="18" borderId="11" xfId="0" applyNumberFormat="1" applyFont="1" applyFill="1" applyBorder="1" applyAlignment="1" applyProtection="1">
      <alignment horizontal="center" vertical="center" wrapText="1"/>
      <protection/>
    </xf>
    <xf numFmtId="0" fontId="10" fillId="18" borderId="0" xfId="0" applyFont="1" applyFill="1" applyAlignment="1" applyProtection="1">
      <alignment vertical="center" wrapText="1"/>
      <protection locked="0"/>
    </xf>
    <xf numFmtId="178" fontId="3" fillId="18" borderId="0" xfId="0" applyNumberFormat="1" applyFont="1" applyFill="1" applyAlignment="1" applyProtection="1">
      <alignment horizontal="right" vertical="center" wrapText="1"/>
      <protection locked="0"/>
    </xf>
    <xf numFmtId="0" fontId="3" fillId="18" borderId="10" xfId="0" applyNumberFormat="1" applyFont="1" applyFill="1" applyBorder="1" applyAlignment="1" applyProtection="1">
      <alignment horizontal="center" vertical="center" wrapText="1"/>
      <protection locked="0"/>
    </xf>
    <xf numFmtId="180" fontId="3" fillId="18" borderId="0" xfId="0" applyNumberFormat="1" applyFont="1" applyFill="1" applyAlignment="1" applyProtection="1">
      <alignment horizontal="left" vertical="center" wrapText="1"/>
      <protection locked="0"/>
    </xf>
    <xf numFmtId="180" fontId="3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18" borderId="0" xfId="0" applyFont="1" applyFill="1" applyAlignment="1" applyProtection="1">
      <alignment horizontal="center" vertical="center" wrapText="1"/>
      <protection locked="0"/>
    </xf>
    <xf numFmtId="179" fontId="7" fillId="18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0" fillId="18" borderId="0" xfId="0" applyFill="1" applyBorder="1" applyAlignment="1" applyProtection="1">
      <alignment vertical="center"/>
      <protection locked="0"/>
    </xf>
    <xf numFmtId="0" fontId="11" fillId="18" borderId="0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42" applyFont="1" applyBorder="1" applyAlignment="1" applyProtection="1">
      <alignment horizontal="center" vertical="center" wrapText="1"/>
      <protection locked="0"/>
    </xf>
    <xf numFmtId="181" fontId="8" fillId="0" borderId="0" xfId="42" applyNumberFormat="1" applyFont="1" applyBorder="1" applyAlignment="1" applyProtection="1">
      <alignment horizontal="center" vertical="center" wrapText="1"/>
      <protection locked="0"/>
    </xf>
    <xf numFmtId="178" fontId="8" fillId="0" borderId="0" xfId="43" applyNumberFormat="1" applyFont="1" applyBorder="1" applyAlignment="1" applyProtection="1">
      <alignment horizontal="center" vertical="center" wrapText="1"/>
      <protection locked="0"/>
    </xf>
    <xf numFmtId="178" fontId="8" fillId="0" borderId="0" xfId="0" applyNumberFormat="1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vertical="center"/>
      <protection locked="0"/>
    </xf>
    <xf numFmtId="180" fontId="0" fillId="0" borderId="0" xfId="0" applyNumberFormat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1" xfId="42" applyFont="1" applyFill="1" applyBorder="1" applyAlignment="1" applyProtection="1">
      <alignment horizontal="center" vertical="center" wrapText="1"/>
      <protection locked="0"/>
    </xf>
    <xf numFmtId="181" fontId="8" fillId="0" borderId="11" xfId="42" applyNumberFormat="1" applyFont="1" applyFill="1" applyBorder="1" applyAlignment="1" applyProtection="1">
      <alignment horizontal="center" vertical="center" wrapText="1"/>
      <protection locked="0"/>
    </xf>
    <xf numFmtId="178" fontId="8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178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1" xfId="42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181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41" applyFont="1" applyFill="1" applyBorder="1" applyAlignment="1" applyProtection="1">
      <alignment horizontal="center" vertical="center" wrapText="1"/>
      <protection locked="0"/>
    </xf>
    <xf numFmtId="17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9" fillId="0" borderId="12" xfId="42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42" applyFont="1" applyFill="1" applyBorder="1" applyAlignment="1" applyProtection="1">
      <alignment horizontal="center" vertical="center" wrapText="1"/>
      <protection locked="0"/>
    </xf>
    <xf numFmtId="0" fontId="8" fillId="0" borderId="11" xfId="42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18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178" fontId="0" fillId="0" borderId="11" xfId="0" applyNumberFormat="1" applyFill="1" applyBorder="1" applyAlignment="1" applyProtection="1">
      <alignment vertical="center"/>
      <protection locked="0"/>
    </xf>
    <xf numFmtId="0" fontId="0" fillId="18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80" fontId="0" fillId="18" borderId="11" xfId="0" applyNumberFormat="1" applyFill="1" applyBorder="1" applyAlignment="1" applyProtection="1">
      <alignment vertical="center"/>
      <protection locked="0"/>
    </xf>
    <xf numFmtId="179" fontId="0" fillId="18" borderId="11" xfId="0" applyNumberForma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180" fontId="3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42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4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9" fillId="0" borderId="11" xfId="42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81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 applyProtection="1">
      <alignment vertical="center"/>
      <protection locked="0"/>
    </xf>
    <xf numFmtId="179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178" fontId="6" fillId="0" borderId="10" xfId="0" applyNumberFormat="1" applyFont="1" applyBorder="1" applyAlignment="1" applyProtection="1">
      <alignment horizontal="left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78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/>
      <protection locked="0"/>
    </xf>
    <xf numFmtId="0" fontId="2" fillId="18" borderId="0" xfId="0" applyFont="1" applyFill="1" applyAlignment="1" applyProtection="1">
      <alignment horizontal="center" vertical="center" wrapText="1"/>
      <protection locked="0"/>
    </xf>
    <xf numFmtId="0" fontId="3" fillId="18" borderId="0" xfId="0" applyFont="1" applyFill="1" applyAlignment="1" applyProtection="1">
      <alignment horizontal="right" vertical="center" wrapText="1"/>
      <protection locked="0"/>
    </xf>
    <xf numFmtId="180" fontId="3" fillId="18" borderId="10" xfId="0" applyNumberFormat="1" applyFont="1" applyFill="1" applyBorder="1" applyAlignment="1" applyProtection="1">
      <alignment horizontal="center" vertical="center" wrapText="1"/>
      <protection locked="0"/>
    </xf>
    <xf numFmtId="180" fontId="3" fillId="18" borderId="0" xfId="0" applyNumberFormat="1" applyFont="1" applyFill="1" applyAlignment="1" applyProtection="1">
      <alignment horizontal="center" vertical="center" wrapText="1"/>
      <protection locked="0"/>
    </xf>
    <xf numFmtId="180" fontId="35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3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180" fontId="3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78" fontId="12" fillId="18" borderId="10" xfId="0" applyNumberFormat="1" applyFont="1" applyFill="1" applyBorder="1" applyAlignment="1" applyProtection="1">
      <alignment horizontal="left" wrapText="1"/>
      <protection/>
    </xf>
    <xf numFmtId="0" fontId="3" fillId="18" borderId="11" xfId="0" applyFont="1" applyFill="1" applyBorder="1" applyAlignment="1" applyProtection="1">
      <alignment horizontal="center" vertical="center" wrapText="1"/>
      <protection/>
    </xf>
    <xf numFmtId="178" fontId="3" fillId="18" borderId="11" xfId="0" applyNumberFormat="1" applyFont="1" applyFill="1" applyBorder="1" applyAlignment="1" applyProtection="1">
      <alignment horizontal="center" vertical="center" wrapText="1"/>
      <protection/>
    </xf>
    <xf numFmtId="180" fontId="3" fillId="18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常规_副本课务20110115" xfId="42"/>
    <cellStyle name="常规_任课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10.25390625" style="0" bestFit="1" customWidth="1"/>
    <col min="3" max="3" width="6.625" style="0" bestFit="1" customWidth="1"/>
    <col min="4" max="4" width="6.375" style="0" bestFit="1" customWidth="1"/>
    <col min="5" max="5" width="8.375" style="0" bestFit="1" customWidth="1"/>
    <col min="6" max="8" width="6.375" style="0" bestFit="1" customWidth="1"/>
    <col min="10" max="10" width="12.375" style="0" customWidth="1"/>
  </cols>
  <sheetData>
    <row r="1" spans="1:11" s="2" customFormat="1" ht="57" customHeight="1">
      <c r="A1" s="138" t="s">
        <v>91</v>
      </c>
      <c r="B1" s="138"/>
      <c r="C1" s="138"/>
      <c r="D1" s="138"/>
      <c r="E1" s="138"/>
      <c r="F1" s="138"/>
      <c r="G1" s="138"/>
      <c r="H1" s="138"/>
      <c r="I1" s="138"/>
      <c r="J1" s="138"/>
      <c r="K1" s="10"/>
    </row>
    <row r="2" spans="1:11" s="2" customFormat="1" ht="14.25">
      <c r="A2" s="139" t="s">
        <v>92</v>
      </c>
      <c r="B2" s="140"/>
      <c r="C2" s="140"/>
      <c r="D2" s="140"/>
      <c r="E2" s="140"/>
      <c r="F2" s="140"/>
      <c r="G2" s="140"/>
      <c r="H2" s="140"/>
      <c r="I2" s="140"/>
      <c r="J2" s="140"/>
      <c r="K2" s="12"/>
    </row>
    <row r="3" spans="1:11" s="2" customFormat="1" ht="18" customHeight="1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6"/>
    </row>
    <row r="4" spans="1:10" s="2" customFormat="1" ht="20.25" customHeight="1">
      <c r="A4" s="145" t="s">
        <v>1</v>
      </c>
      <c r="B4" s="146" t="s">
        <v>2</v>
      </c>
      <c r="C4" s="142" t="s">
        <v>3</v>
      </c>
      <c r="D4" s="143"/>
      <c r="E4" s="142" t="s">
        <v>4</v>
      </c>
      <c r="F4" s="144"/>
      <c r="G4" s="142" t="s">
        <v>5</v>
      </c>
      <c r="H4" s="143"/>
      <c r="I4" s="147" t="s">
        <v>6</v>
      </c>
      <c r="J4" s="146" t="s">
        <v>7</v>
      </c>
    </row>
    <row r="5" spans="1:10" s="2" customFormat="1" ht="25.5" customHeight="1">
      <c r="A5" s="145"/>
      <c r="B5" s="146"/>
      <c r="C5" s="8" t="s">
        <v>8</v>
      </c>
      <c r="D5" s="8" t="s">
        <v>9</v>
      </c>
      <c r="E5" s="8" t="s">
        <v>8</v>
      </c>
      <c r="F5" s="8" t="s">
        <v>9</v>
      </c>
      <c r="G5" s="8" t="s">
        <v>8</v>
      </c>
      <c r="H5" s="8" t="s">
        <v>9</v>
      </c>
      <c r="I5" s="147"/>
      <c r="J5" s="146"/>
    </row>
    <row r="6" spans="1:10" ht="22.5" customHeight="1">
      <c r="A6" s="58" t="s">
        <v>46</v>
      </c>
      <c r="B6" s="42" t="s">
        <v>51</v>
      </c>
      <c r="C6" s="53">
        <f>'教学工作量'!U6</f>
        <v>78</v>
      </c>
      <c r="D6" s="53">
        <f>'其他工作量'!O6</f>
        <v>10</v>
      </c>
      <c r="E6" s="115"/>
      <c r="F6" s="115"/>
      <c r="G6" s="53">
        <f aca="true" t="shared" si="0" ref="G6:G12">C6</f>
        <v>78</v>
      </c>
      <c r="H6" s="53">
        <f aca="true" t="shared" si="1" ref="H6:H12">D6</f>
        <v>10</v>
      </c>
      <c r="I6" s="53">
        <f aca="true" t="shared" si="2" ref="I6:I12">G6+H6</f>
        <v>88</v>
      </c>
      <c r="J6" s="53" t="s">
        <v>97</v>
      </c>
    </row>
    <row r="7" spans="1:10" ht="22.5" customHeight="1">
      <c r="A7" s="58" t="s">
        <v>47</v>
      </c>
      <c r="B7" s="42" t="s">
        <v>10</v>
      </c>
      <c r="C7" s="53">
        <f>'教学工作量'!U8</f>
        <v>230</v>
      </c>
      <c r="D7" s="53">
        <f>'其他工作量'!O7</f>
        <v>25</v>
      </c>
      <c r="E7" s="115"/>
      <c r="F7" s="115"/>
      <c r="G7" s="53">
        <f t="shared" si="0"/>
        <v>230</v>
      </c>
      <c r="H7" s="53">
        <f t="shared" si="1"/>
        <v>25</v>
      </c>
      <c r="I7" s="53">
        <f t="shared" si="2"/>
        <v>255</v>
      </c>
      <c r="J7" s="53" t="s">
        <v>97</v>
      </c>
    </row>
    <row r="8" spans="1:10" ht="22.5" customHeight="1">
      <c r="A8" s="109" t="s">
        <v>64</v>
      </c>
      <c r="B8" s="110" t="s">
        <v>66</v>
      </c>
      <c r="C8" s="53">
        <f>'教学工作量'!U13</f>
        <v>71</v>
      </c>
      <c r="D8" s="53">
        <f>'其他工作量'!O8</f>
        <v>6</v>
      </c>
      <c r="E8" s="115"/>
      <c r="F8" s="115"/>
      <c r="G8" s="53">
        <f t="shared" si="0"/>
        <v>71</v>
      </c>
      <c r="H8" s="53">
        <f t="shared" si="1"/>
        <v>6</v>
      </c>
      <c r="I8" s="53">
        <f t="shared" si="2"/>
        <v>77</v>
      </c>
      <c r="J8" s="53"/>
    </row>
    <row r="9" spans="1:10" ht="22.5" customHeight="1">
      <c r="A9" s="58" t="s">
        <v>61</v>
      </c>
      <c r="B9" s="42" t="s">
        <v>57</v>
      </c>
      <c r="C9" s="53">
        <f>'教学工作量'!U14</f>
        <v>64</v>
      </c>
      <c r="D9" s="53">
        <f>'其他工作量'!O9</f>
        <v>5</v>
      </c>
      <c r="E9" s="115"/>
      <c r="F9" s="115"/>
      <c r="G9" s="53">
        <f t="shared" si="0"/>
        <v>64</v>
      </c>
      <c r="H9" s="53">
        <f t="shared" si="1"/>
        <v>5</v>
      </c>
      <c r="I9" s="53">
        <f t="shared" si="2"/>
        <v>69</v>
      </c>
      <c r="J9" s="53" t="s">
        <v>97</v>
      </c>
    </row>
    <row r="10" spans="1:10" ht="22.5" customHeight="1">
      <c r="A10" s="109" t="s">
        <v>68</v>
      </c>
      <c r="B10" s="110" t="s">
        <v>67</v>
      </c>
      <c r="C10" s="53">
        <f>'教学工作量'!U15</f>
        <v>96</v>
      </c>
      <c r="D10" s="53">
        <f>'其他工作量'!O10</f>
        <v>5</v>
      </c>
      <c r="E10" s="115"/>
      <c r="F10" s="115"/>
      <c r="G10" s="53">
        <f t="shared" si="0"/>
        <v>96</v>
      </c>
      <c r="H10" s="53">
        <f t="shared" si="1"/>
        <v>5</v>
      </c>
      <c r="I10" s="53">
        <f t="shared" si="2"/>
        <v>101</v>
      </c>
      <c r="J10" s="53"/>
    </row>
    <row r="11" spans="1:10" ht="22.5" customHeight="1">
      <c r="A11" s="57" t="s">
        <v>70</v>
      </c>
      <c r="B11" s="110" t="s">
        <v>69</v>
      </c>
      <c r="C11" s="53">
        <f>'教学工作量'!U16</f>
        <v>88</v>
      </c>
      <c r="D11" s="53">
        <f>'其他工作量'!O11</f>
        <v>6</v>
      </c>
      <c r="E11" s="115"/>
      <c r="F11" s="115"/>
      <c r="G11" s="53">
        <f t="shared" si="0"/>
        <v>88</v>
      </c>
      <c r="H11" s="53">
        <f t="shared" si="1"/>
        <v>6</v>
      </c>
      <c r="I11" s="53">
        <f t="shared" si="2"/>
        <v>94</v>
      </c>
      <c r="J11" s="53" t="s">
        <v>97</v>
      </c>
    </row>
    <row r="12" spans="1:10" ht="22.5" customHeight="1">
      <c r="A12" s="109" t="s">
        <v>72</v>
      </c>
      <c r="B12" s="109" t="s">
        <v>71</v>
      </c>
      <c r="C12" s="53">
        <f>'教学工作量'!U18</f>
        <v>60</v>
      </c>
      <c r="D12" s="53">
        <f>'其他工作量'!O12</f>
        <v>15</v>
      </c>
      <c r="E12" s="115"/>
      <c r="F12" s="115"/>
      <c r="G12" s="53">
        <f t="shared" si="0"/>
        <v>60</v>
      </c>
      <c r="H12" s="53">
        <f t="shared" si="1"/>
        <v>15</v>
      </c>
      <c r="I12" s="53">
        <f t="shared" si="2"/>
        <v>75</v>
      </c>
      <c r="J12" s="53"/>
    </row>
    <row r="13" spans="1:10" ht="22.5" customHeight="1">
      <c r="A13" s="57"/>
      <c r="B13" s="59"/>
      <c r="C13" s="53"/>
      <c r="D13" s="53"/>
      <c r="E13" s="53"/>
      <c r="F13" s="53"/>
      <c r="G13" s="53"/>
      <c r="H13" s="53"/>
      <c r="I13" s="53"/>
      <c r="J13" s="53"/>
    </row>
    <row r="14" spans="1:10" ht="22.5" customHeight="1">
      <c r="A14" s="57"/>
      <c r="B14" s="59"/>
      <c r="C14" s="53"/>
      <c r="D14" s="53"/>
      <c r="E14" s="53"/>
      <c r="F14" s="53"/>
      <c r="G14" s="53"/>
      <c r="H14" s="53"/>
      <c r="I14" s="53"/>
      <c r="J14" s="53"/>
    </row>
    <row r="15" spans="1:10" ht="22.5" customHeight="1">
      <c r="A15" s="57"/>
      <c r="B15" s="59"/>
      <c r="C15" s="53"/>
      <c r="D15" s="53"/>
      <c r="E15" s="53"/>
      <c r="F15" s="53"/>
      <c r="G15" s="53"/>
      <c r="H15" s="53"/>
      <c r="I15" s="53"/>
      <c r="J15" s="53"/>
    </row>
    <row r="16" spans="1:10" ht="22.5" customHeight="1">
      <c r="A16" s="57"/>
      <c r="B16" s="59"/>
      <c r="C16" s="53"/>
      <c r="D16" s="53"/>
      <c r="E16" s="53"/>
      <c r="F16" s="53"/>
      <c r="G16" s="53"/>
      <c r="H16" s="53"/>
      <c r="I16" s="53"/>
      <c r="J16" s="53"/>
    </row>
    <row r="17" spans="1:10" ht="22.5" customHeight="1">
      <c r="A17" s="57"/>
      <c r="B17" s="59"/>
      <c r="C17" s="53"/>
      <c r="D17" s="53"/>
      <c r="E17" s="53"/>
      <c r="F17" s="53"/>
      <c r="G17" s="53"/>
      <c r="H17" s="53"/>
      <c r="I17" s="53"/>
      <c r="J17" s="53"/>
    </row>
    <row r="18" spans="1:10" ht="22.5" customHeight="1">
      <c r="A18" s="57"/>
      <c r="B18" s="59"/>
      <c r="C18" s="53"/>
      <c r="D18" s="53"/>
      <c r="E18" s="53"/>
      <c r="F18" s="53"/>
      <c r="G18" s="53"/>
      <c r="H18" s="53"/>
      <c r="I18" s="53"/>
      <c r="J18" s="53"/>
    </row>
    <row r="19" spans="1:10" ht="22.5" customHeight="1">
      <c r="A19" s="57"/>
      <c r="B19" s="69"/>
      <c r="C19" s="53"/>
      <c r="D19" s="53"/>
      <c r="E19" s="53"/>
      <c r="F19" s="53"/>
      <c r="G19" s="53"/>
      <c r="H19" s="53"/>
      <c r="I19" s="53"/>
      <c r="J19" s="53"/>
    </row>
    <row r="20" ht="14.25">
      <c r="A20" s="39"/>
    </row>
    <row r="21" ht="14.25">
      <c r="A21" s="39"/>
    </row>
    <row r="22" ht="14.25">
      <c r="A22" s="39"/>
    </row>
    <row r="23" ht="14.25">
      <c r="A23" s="39"/>
    </row>
    <row r="24" ht="14.25">
      <c r="A24" s="39"/>
    </row>
    <row r="25" ht="14.25">
      <c r="A25" s="39"/>
    </row>
    <row r="26" ht="14.25">
      <c r="A26" s="39"/>
    </row>
    <row r="27" ht="14.25">
      <c r="A27" s="39"/>
    </row>
    <row r="28" ht="14.25">
      <c r="A28" s="39"/>
    </row>
    <row r="29" ht="14.25">
      <c r="A29" s="39"/>
    </row>
    <row r="30" ht="14.25">
      <c r="A30" s="39"/>
    </row>
    <row r="31" ht="14.25">
      <c r="A31" s="39"/>
    </row>
    <row r="32" ht="14.25">
      <c r="A32" s="39"/>
    </row>
    <row r="33" ht="14.25">
      <c r="A33" s="39"/>
    </row>
    <row r="34" ht="14.25">
      <c r="A34" s="39"/>
    </row>
    <row r="35" ht="14.25">
      <c r="A35" s="39"/>
    </row>
    <row r="36" ht="14.25">
      <c r="A36" s="39"/>
    </row>
    <row r="37" ht="14.25">
      <c r="A37" s="39"/>
    </row>
    <row r="38" ht="14.25">
      <c r="A38" s="39"/>
    </row>
    <row r="39" ht="14.25">
      <c r="A39" s="39"/>
    </row>
    <row r="40" ht="14.25">
      <c r="A40" s="39"/>
    </row>
    <row r="41" ht="14.25">
      <c r="A41" s="39"/>
    </row>
    <row r="42" ht="14.25">
      <c r="A42" s="39"/>
    </row>
    <row r="43" ht="14.25">
      <c r="A43" s="39"/>
    </row>
    <row r="44" ht="14.25">
      <c r="A44" s="39"/>
    </row>
    <row r="45" ht="14.25">
      <c r="A45" s="39"/>
    </row>
    <row r="46" ht="14.25">
      <c r="A46" s="39"/>
    </row>
    <row r="47" ht="14.25">
      <c r="A47" s="39"/>
    </row>
    <row r="48" ht="14.25">
      <c r="A48" s="39"/>
    </row>
    <row r="49" ht="14.25">
      <c r="A49" s="39"/>
    </row>
    <row r="50" ht="14.25">
      <c r="A50" s="39"/>
    </row>
    <row r="51" ht="14.25">
      <c r="A51" s="39"/>
    </row>
    <row r="52" ht="14.25">
      <c r="A52" s="39"/>
    </row>
    <row r="53" ht="14.25">
      <c r="A53" s="39"/>
    </row>
    <row r="54" ht="14.25">
      <c r="A54" s="39"/>
    </row>
    <row r="55" ht="14.25">
      <c r="A55" s="39"/>
    </row>
    <row r="56" ht="14.25">
      <c r="A56" s="39"/>
    </row>
    <row r="57" ht="14.25">
      <c r="A57" s="39"/>
    </row>
    <row r="58" ht="14.25">
      <c r="A58" s="39"/>
    </row>
    <row r="59" ht="14.25">
      <c r="A59" s="39"/>
    </row>
    <row r="60" ht="14.25">
      <c r="A60" s="39"/>
    </row>
    <row r="61" ht="14.25">
      <c r="A61" s="39"/>
    </row>
    <row r="62" ht="14.25">
      <c r="A62" s="39"/>
    </row>
    <row r="63" ht="14.25">
      <c r="A63" s="39"/>
    </row>
    <row r="64" ht="14.25">
      <c r="A64" s="39"/>
    </row>
    <row r="65" ht="14.25">
      <c r="A65" s="39"/>
    </row>
    <row r="66" ht="14.25">
      <c r="A66" s="39"/>
    </row>
    <row r="67" ht="14.25">
      <c r="A67" s="39"/>
    </row>
    <row r="68" ht="14.25">
      <c r="A68" s="39"/>
    </row>
    <row r="69" ht="14.25">
      <c r="A69" s="39"/>
    </row>
    <row r="70" ht="14.25">
      <c r="A70" s="39"/>
    </row>
    <row r="71" ht="14.25">
      <c r="A71" s="39"/>
    </row>
    <row r="72" ht="14.25">
      <c r="A72" s="39"/>
    </row>
    <row r="73" ht="14.25">
      <c r="A73" s="39"/>
    </row>
    <row r="74" ht="14.25">
      <c r="A74" s="39"/>
    </row>
    <row r="75" ht="14.25">
      <c r="A75" s="39"/>
    </row>
    <row r="76" ht="14.25">
      <c r="A76" s="39"/>
    </row>
    <row r="77" ht="14.25">
      <c r="A77" s="39"/>
    </row>
    <row r="78" ht="14.25">
      <c r="A78" s="39"/>
    </row>
    <row r="79" ht="14.25">
      <c r="A79" s="39"/>
    </row>
    <row r="80" ht="14.25">
      <c r="A80" s="39"/>
    </row>
    <row r="81" ht="14.25">
      <c r="A81" s="39"/>
    </row>
    <row r="82" ht="14.25">
      <c r="A82" s="39"/>
    </row>
    <row r="83" ht="14.25">
      <c r="A83" s="39"/>
    </row>
    <row r="84" ht="14.25">
      <c r="A84" s="39"/>
    </row>
    <row r="85" ht="14.25">
      <c r="A85" s="39"/>
    </row>
    <row r="86" ht="14.25">
      <c r="A86" s="39"/>
    </row>
    <row r="87" ht="14.25">
      <c r="A87" s="39"/>
    </row>
    <row r="88" ht="14.25">
      <c r="A88" s="39"/>
    </row>
    <row r="89" ht="14.25">
      <c r="A89" s="39"/>
    </row>
    <row r="90" ht="14.25">
      <c r="A90" s="39"/>
    </row>
    <row r="91" ht="14.25">
      <c r="A91" s="39"/>
    </row>
    <row r="92" ht="14.25">
      <c r="A92" s="39"/>
    </row>
    <row r="93" ht="14.25">
      <c r="A93" s="39"/>
    </row>
    <row r="94" ht="14.25">
      <c r="A94" s="39"/>
    </row>
    <row r="95" ht="14.25">
      <c r="A95" s="39"/>
    </row>
    <row r="96" ht="14.25">
      <c r="A96" s="39"/>
    </row>
    <row r="97" ht="14.25">
      <c r="A97" s="39"/>
    </row>
    <row r="98" ht="14.25">
      <c r="A98" s="39"/>
    </row>
    <row r="99" ht="14.25">
      <c r="A99" s="39"/>
    </row>
    <row r="100" ht="14.25">
      <c r="A100" s="39"/>
    </row>
    <row r="101" ht="14.25">
      <c r="A101" s="39"/>
    </row>
    <row r="102" ht="14.25">
      <c r="A102" s="39"/>
    </row>
    <row r="103" ht="14.25">
      <c r="A103" s="39"/>
    </row>
    <row r="104" ht="14.25">
      <c r="A104" s="39"/>
    </row>
    <row r="105" ht="14.25">
      <c r="A105" s="39"/>
    </row>
    <row r="106" ht="14.25">
      <c r="A106" s="39"/>
    </row>
    <row r="107" ht="14.25">
      <c r="A107" s="39"/>
    </row>
    <row r="108" ht="14.25">
      <c r="A108" s="39"/>
    </row>
    <row r="109" ht="14.25">
      <c r="A109" s="39"/>
    </row>
    <row r="110" ht="14.25">
      <c r="A110" s="39"/>
    </row>
    <row r="111" ht="14.25">
      <c r="A111" s="39"/>
    </row>
    <row r="112" ht="14.25">
      <c r="A112" s="39"/>
    </row>
    <row r="113" ht="14.25">
      <c r="A113" s="39"/>
    </row>
    <row r="114" ht="14.25">
      <c r="A114" s="39"/>
    </row>
    <row r="115" ht="14.25">
      <c r="A115" s="39"/>
    </row>
    <row r="116" ht="14.25">
      <c r="A116" s="39"/>
    </row>
    <row r="117" ht="14.25">
      <c r="A117" s="39"/>
    </row>
    <row r="118" ht="14.25">
      <c r="A118" s="39"/>
    </row>
    <row r="119" ht="14.25">
      <c r="A119" s="39"/>
    </row>
    <row r="120" ht="14.25">
      <c r="A120" s="39"/>
    </row>
    <row r="121" ht="14.25">
      <c r="A121" s="39"/>
    </row>
    <row r="122" ht="14.25">
      <c r="A122" s="39"/>
    </row>
    <row r="123" ht="14.25">
      <c r="A123" s="39"/>
    </row>
    <row r="124" ht="14.25">
      <c r="A124" s="39"/>
    </row>
    <row r="125" ht="14.25">
      <c r="A125" s="39"/>
    </row>
    <row r="126" ht="14.25">
      <c r="A126" s="39"/>
    </row>
    <row r="127" ht="14.25">
      <c r="A127" s="39"/>
    </row>
    <row r="128" ht="14.25">
      <c r="A128" s="39"/>
    </row>
    <row r="129" ht="14.25">
      <c r="A129" s="39"/>
    </row>
    <row r="130" ht="14.25">
      <c r="A130" s="39"/>
    </row>
    <row r="131" ht="14.25">
      <c r="A131" s="39"/>
    </row>
    <row r="132" ht="14.25">
      <c r="A132" s="39"/>
    </row>
    <row r="133" ht="14.25">
      <c r="A133" s="39"/>
    </row>
    <row r="134" ht="14.25">
      <c r="A134" s="39"/>
    </row>
    <row r="135" ht="14.25">
      <c r="A135" s="39"/>
    </row>
    <row r="136" ht="14.25">
      <c r="A136" s="39"/>
    </row>
    <row r="137" ht="14.25">
      <c r="A137" s="39"/>
    </row>
    <row r="138" ht="14.25">
      <c r="A138" s="39"/>
    </row>
    <row r="139" ht="14.25">
      <c r="A139" s="39"/>
    </row>
    <row r="140" ht="14.25">
      <c r="A140" s="39"/>
    </row>
    <row r="141" ht="14.25">
      <c r="A141" s="39"/>
    </row>
    <row r="142" ht="14.25">
      <c r="A142" s="39"/>
    </row>
    <row r="143" ht="14.25">
      <c r="A143" s="39"/>
    </row>
    <row r="144" ht="14.25">
      <c r="A144" s="39"/>
    </row>
    <row r="145" ht="14.25">
      <c r="A145" s="39"/>
    </row>
    <row r="146" ht="14.25">
      <c r="A146" s="39"/>
    </row>
    <row r="147" ht="14.25">
      <c r="A147" s="39"/>
    </row>
    <row r="148" ht="14.25">
      <c r="A148" s="39"/>
    </row>
    <row r="149" ht="14.25">
      <c r="A149" s="39"/>
    </row>
    <row r="150" ht="14.25">
      <c r="A150" s="39"/>
    </row>
    <row r="151" ht="14.25">
      <c r="A151" s="39"/>
    </row>
    <row r="152" ht="14.25">
      <c r="A152" s="39"/>
    </row>
    <row r="153" ht="14.25">
      <c r="A153" s="39"/>
    </row>
    <row r="154" ht="14.25">
      <c r="A154" s="39"/>
    </row>
    <row r="155" ht="14.25">
      <c r="A155" s="39"/>
    </row>
    <row r="156" ht="14.25">
      <c r="A156" s="39"/>
    </row>
    <row r="157" ht="14.25">
      <c r="A157" s="39"/>
    </row>
    <row r="158" ht="14.25">
      <c r="A158" s="39"/>
    </row>
    <row r="159" ht="14.25">
      <c r="A159" s="39"/>
    </row>
    <row r="160" ht="14.25">
      <c r="A160" s="39"/>
    </row>
    <row r="161" ht="14.25">
      <c r="A161" s="39"/>
    </row>
    <row r="162" ht="14.25">
      <c r="A162" s="39"/>
    </row>
    <row r="163" ht="14.25">
      <c r="A163" s="39"/>
    </row>
    <row r="164" ht="14.25">
      <c r="A164" s="39"/>
    </row>
    <row r="165" ht="14.25">
      <c r="A165" s="39"/>
    </row>
    <row r="166" ht="14.25">
      <c r="A166" s="39"/>
    </row>
    <row r="167" ht="14.25">
      <c r="A167" s="39"/>
    </row>
    <row r="168" ht="14.25">
      <c r="A168" s="39"/>
    </row>
    <row r="169" ht="14.25">
      <c r="A169" s="39"/>
    </row>
    <row r="170" ht="14.25">
      <c r="A170" s="39"/>
    </row>
    <row r="171" ht="14.25">
      <c r="A171" s="39"/>
    </row>
    <row r="172" ht="14.25">
      <c r="A172" s="39"/>
    </row>
    <row r="173" ht="14.25">
      <c r="A173" s="39"/>
    </row>
    <row r="174" ht="14.25">
      <c r="A174" s="39"/>
    </row>
    <row r="175" ht="14.25">
      <c r="A175" s="39"/>
    </row>
    <row r="176" ht="14.25">
      <c r="A176" s="39"/>
    </row>
    <row r="177" ht="14.25">
      <c r="A177" s="39"/>
    </row>
    <row r="178" ht="14.25">
      <c r="A178" s="39"/>
    </row>
    <row r="179" ht="14.25">
      <c r="A179" s="39"/>
    </row>
    <row r="180" ht="14.25">
      <c r="A180" s="39"/>
    </row>
    <row r="181" ht="14.25">
      <c r="A181" s="39"/>
    </row>
    <row r="182" ht="14.25">
      <c r="A182" s="39"/>
    </row>
    <row r="183" ht="14.25">
      <c r="A183" s="39"/>
    </row>
    <row r="184" ht="14.25">
      <c r="A184" s="39"/>
    </row>
    <row r="185" ht="14.25">
      <c r="A185" s="39"/>
    </row>
    <row r="186" ht="14.25">
      <c r="A186" s="39"/>
    </row>
    <row r="187" ht="14.25">
      <c r="A187" s="39"/>
    </row>
    <row r="188" ht="14.25">
      <c r="A188" s="39"/>
    </row>
    <row r="189" ht="14.25">
      <c r="A189" s="39"/>
    </row>
    <row r="190" ht="14.25">
      <c r="A190" s="39"/>
    </row>
    <row r="191" ht="14.25">
      <c r="A191" s="39"/>
    </row>
    <row r="192" ht="14.25">
      <c r="A192" s="39"/>
    </row>
    <row r="193" ht="14.25">
      <c r="A193" s="39"/>
    </row>
    <row r="194" ht="14.25">
      <c r="A194" s="39"/>
    </row>
    <row r="195" ht="14.25">
      <c r="A195" s="39"/>
    </row>
    <row r="196" ht="14.25">
      <c r="A196" s="39"/>
    </row>
    <row r="197" ht="14.25">
      <c r="A197" s="39"/>
    </row>
    <row r="198" ht="14.25">
      <c r="A198" s="39"/>
    </row>
    <row r="199" ht="14.25">
      <c r="A199" s="39"/>
    </row>
    <row r="200" ht="14.25">
      <c r="A200" s="39"/>
    </row>
    <row r="201" ht="14.25">
      <c r="A201" s="39"/>
    </row>
    <row r="202" ht="14.25">
      <c r="A202" s="39"/>
    </row>
    <row r="203" ht="14.25">
      <c r="A203" s="39"/>
    </row>
    <row r="204" ht="14.25">
      <c r="A204" s="39"/>
    </row>
    <row r="205" ht="14.25">
      <c r="A205" s="39"/>
    </row>
    <row r="206" ht="14.25">
      <c r="A206" s="39"/>
    </row>
    <row r="207" ht="14.25">
      <c r="A207" s="39"/>
    </row>
    <row r="208" ht="14.25">
      <c r="A208" s="39"/>
    </row>
    <row r="209" ht="14.25">
      <c r="A209" s="39"/>
    </row>
    <row r="210" ht="14.25">
      <c r="A210" s="39"/>
    </row>
    <row r="211" ht="14.25">
      <c r="A211" s="39"/>
    </row>
    <row r="212" ht="14.25">
      <c r="A212" s="39"/>
    </row>
    <row r="213" ht="14.25">
      <c r="A213" s="39"/>
    </row>
    <row r="214" ht="14.25">
      <c r="A214" s="39"/>
    </row>
    <row r="215" ht="14.25">
      <c r="A215" s="39"/>
    </row>
    <row r="216" ht="14.25">
      <c r="A216" s="39"/>
    </row>
    <row r="217" ht="14.25">
      <c r="A217" s="39"/>
    </row>
    <row r="218" ht="14.25">
      <c r="A218" s="39"/>
    </row>
    <row r="219" ht="14.25">
      <c r="A219" s="39"/>
    </row>
    <row r="220" ht="14.25">
      <c r="A220" s="39"/>
    </row>
    <row r="221" ht="14.25">
      <c r="A221" s="39"/>
    </row>
    <row r="222" ht="14.25">
      <c r="A222" s="39"/>
    </row>
    <row r="223" ht="14.25">
      <c r="A223" s="39"/>
    </row>
    <row r="224" ht="14.25">
      <c r="A224" s="39"/>
    </row>
    <row r="225" ht="14.25">
      <c r="A225" s="39"/>
    </row>
    <row r="226" ht="14.25">
      <c r="A226" s="39"/>
    </row>
    <row r="227" ht="14.25">
      <c r="A227" s="39"/>
    </row>
    <row r="228" ht="14.25">
      <c r="A228" s="39"/>
    </row>
    <row r="229" ht="14.25">
      <c r="A229" s="39"/>
    </row>
    <row r="230" ht="14.25">
      <c r="A230" s="39"/>
    </row>
    <row r="231" ht="14.25">
      <c r="A231" s="39"/>
    </row>
    <row r="232" ht="14.25">
      <c r="A232" s="39"/>
    </row>
    <row r="233" ht="14.25">
      <c r="A233" s="39"/>
    </row>
    <row r="234" ht="14.25">
      <c r="A234" s="39"/>
    </row>
    <row r="235" ht="14.25">
      <c r="A235" s="39"/>
    </row>
    <row r="236" ht="14.25">
      <c r="A236" s="39"/>
    </row>
    <row r="237" ht="14.25">
      <c r="A237" s="39"/>
    </row>
    <row r="238" ht="14.25">
      <c r="A238" s="39"/>
    </row>
    <row r="239" ht="14.25">
      <c r="A239" s="39"/>
    </row>
    <row r="240" ht="14.25">
      <c r="A240" s="39"/>
    </row>
    <row r="241" ht="14.25">
      <c r="A241" s="39"/>
    </row>
    <row r="242" ht="14.25">
      <c r="A242" s="39"/>
    </row>
    <row r="243" ht="14.25">
      <c r="A243" s="39"/>
    </row>
    <row r="244" ht="14.25">
      <c r="A244" s="39"/>
    </row>
    <row r="245" ht="14.25">
      <c r="A245" s="39"/>
    </row>
    <row r="246" ht="14.25">
      <c r="A246" s="39"/>
    </row>
    <row r="247" ht="14.25">
      <c r="A247" s="39"/>
    </row>
    <row r="248" ht="14.25">
      <c r="A248" s="39"/>
    </row>
    <row r="249" ht="14.25">
      <c r="A249" s="39"/>
    </row>
    <row r="250" ht="14.25">
      <c r="A250" s="39"/>
    </row>
    <row r="251" ht="14.25">
      <c r="A251" s="39"/>
    </row>
    <row r="252" ht="14.25">
      <c r="A252" s="39"/>
    </row>
    <row r="253" ht="14.25">
      <c r="A253" s="39"/>
    </row>
    <row r="254" ht="14.25">
      <c r="A254" s="39"/>
    </row>
    <row r="255" ht="14.25">
      <c r="A255" s="39"/>
    </row>
    <row r="256" ht="14.25">
      <c r="A256" s="39"/>
    </row>
    <row r="257" ht="14.25">
      <c r="A257" s="39"/>
    </row>
    <row r="258" ht="14.25">
      <c r="A258" s="39"/>
    </row>
    <row r="259" ht="14.25">
      <c r="A259" s="39"/>
    </row>
    <row r="260" ht="14.25">
      <c r="A260" s="39"/>
    </row>
    <row r="261" ht="14.25">
      <c r="A261" s="39"/>
    </row>
    <row r="262" ht="14.25">
      <c r="A262" s="39"/>
    </row>
  </sheetData>
  <sheetProtection/>
  <mergeCells count="10">
    <mergeCell ref="A1:J1"/>
    <mergeCell ref="A2:J2"/>
    <mergeCell ref="A3:J3"/>
    <mergeCell ref="C4:D4"/>
    <mergeCell ref="E4:F4"/>
    <mergeCell ref="G4:H4"/>
    <mergeCell ref="A4:A5"/>
    <mergeCell ref="B4:B5"/>
    <mergeCell ref="I4:I5"/>
    <mergeCell ref="J4:J5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Q8" sqref="Q8"/>
    </sheetView>
  </sheetViews>
  <sheetFormatPr defaultColWidth="9.00390625" defaultRowHeight="14.25"/>
  <cols>
    <col min="1" max="1" width="10.375" style="20" customWidth="1"/>
    <col min="2" max="2" width="8.875" style="21" customWidth="1"/>
    <col min="3" max="3" width="9.00390625" style="21" customWidth="1"/>
    <col min="4" max="4" width="4.75390625" style="21" customWidth="1"/>
    <col min="5" max="5" width="6.375" style="21" customWidth="1"/>
    <col min="6" max="6" width="4.75390625" style="19" customWidth="1"/>
    <col min="7" max="9" width="4.75390625" style="21" customWidth="1"/>
    <col min="10" max="11" width="4.75390625" style="22" customWidth="1"/>
    <col min="12" max="12" width="6.00390625" style="22" customWidth="1"/>
    <col min="13" max="13" width="9.125" style="23" customWidth="1"/>
    <col min="14" max="14" width="4.75390625" style="21" bestFit="1" customWidth="1"/>
    <col min="15" max="15" width="6.00390625" style="21" bestFit="1" customWidth="1"/>
    <col min="16" max="16" width="6.375" style="21" customWidth="1"/>
    <col min="17" max="17" width="4.75390625" style="19" bestFit="1" customWidth="1"/>
    <col min="18" max="18" width="4.375" style="21" bestFit="1" customWidth="1"/>
    <col min="19" max="19" width="6.375" style="23" customWidth="1"/>
    <col min="20" max="20" width="6.75390625" style="22" bestFit="1" customWidth="1"/>
    <col min="21" max="21" width="7.625" style="22" bestFit="1" customWidth="1"/>
    <col min="22" max="22" width="6.375" style="21" customWidth="1"/>
    <col min="23" max="25" width="9.00390625" style="40" customWidth="1"/>
    <col min="26" max="16384" width="9.00390625" style="21" customWidth="1"/>
  </cols>
  <sheetData>
    <row r="1" spans="1:22" ht="31.5" customHeight="1">
      <c r="A1" s="148" t="s">
        <v>93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32"/>
    </row>
    <row r="2" spans="1:22" ht="14.25" customHeight="1">
      <c r="A2" s="149" t="s">
        <v>11</v>
      </c>
      <c r="B2" s="149"/>
      <c r="C2" s="150" t="s">
        <v>54</v>
      </c>
      <c r="D2" s="150"/>
      <c r="E2" s="24"/>
      <c r="F2" s="54"/>
      <c r="G2" s="25"/>
      <c r="H2" s="25"/>
      <c r="I2" s="29"/>
      <c r="J2" s="151" t="s">
        <v>12</v>
      </c>
      <c r="K2" s="151"/>
      <c r="L2" s="150" t="s">
        <v>50</v>
      </c>
      <c r="M2" s="150"/>
      <c r="N2" s="25"/>
      <c r="O2" s="25"/>
      <c r="P2" s="25"/>
      <c r="Q2" s="56">
        <v>7</v>
      </c>
      <c r="R2" s="33" t="s">
        <v>13</v>
      </c>
      <c r="S2" s="34">
        <v>8</v>
      </c>
      <c r="T2" s="35" t="s">
        <v>14</v>
      </c>
      <c r="U2" s="36"/>
      <c r="V2" s="25"/>
    </row>
    <row r="3" spans="1:25" s="18" customFormat="1" ht="18" customHeight="1">
      <c r="A3" s="159" t="s">
        <v>15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37"/>
      <c r="W3" s="41"/>
      <c r="X3" s="41"/>
      <c r="Y3" s="41"/>
    </row>
    <row r="4" spans="1:21" ht="20.25" customHeight="1">
      <c r="A4" s="161" t="s">
        <v>1</v>
      </c>
      <c r="B4" s="160" t="s">
        <v>2</v>
      </c>
      <c r="C4" s="160" t="s">
        <v>16</v>
      </c>
      <c r="D4" s="160"/>
      <c r="E4" s="160"/>
      <c r="F4" s="160"/>
      <c r="G4" s="160"/>
      <c r="H4" s="160"/>
      <c r="I4" s="160"/>
      <c r="J4" s="160"/>
      <c r="K4" s="160"/>
      <c r="L4" s="160"/>
      <c r="M4" s="160" t="s">
        <v>17</v>
      </c>
      <c r="N4" s="160"/>
      <c r="O4" s="160"/>
      <c r="P4" s="160"/>
      <c r="Q4" s="160"/>
      <c r="R4" s="160"/>
      <c r="S4" s="160"/>
      <c r="T4" s="160"/>
      <c r="U4" s="162" t="s">
        <v>6</v>
      </c>
    </row>
    <row r="5" spans="1:21" ht="21">
      <c r="A5" s="161"/>
      <c r="B5" s="160"/>
      <c r="C5" s="26" t="s">
        <v>18</v>
      </c>
      <c r="D5" s="26" t="s">
        <v>19</v>
      </c>
      <c r="E5" s="26" t="s">
        <v>20</v>
      </c>
      <c r="F5" s="55" t="s">
        <v>21</v>
      </c>
      <c r="G5" s="26" t="s">
        <v>22</v>
      </c>
      <c r="H5" s="27" t="s">
        <v>23</v>
      </c>
      <c r="I5" s="30" t="s">
        <v>24</v>
      </c>
      <c r="J5" s="31" t="s">
        <v>25</v>
      </c>
      <c r="K5" s="31" t="s">
        <v>26</v>
      </c>
      <c r="L5" s="31" t="s">
        <v>27</v>
      </c>
      <c r="M5" s="26" t="s">
        <v>28</v>
      </c>
      <c r="N5" s="26" t="s">
        <v>29</v>
      </c>
      <c r="O5" s="26" t="s">
        <v>30</v>
      </c>
      <c r="P5" s="26" t="s">
        <v>31</v>
      </c>
      <c r="Q5" s="55" t="s">
        <v>21</v>
      </c>
      <c r="R5" s="26" t="s">
        <v>32</v>
      </c>
      <c r="S5" s="38" t="s">
        <v>33</v>
      </c>
      <c r="T5" s="31" t="s">
        <v>34</v>
      </c>
      <c r="U5" s="162"/>
    </row>
    <row r="6" spans="1:25" s="82" customFormat="1" ht="33.75">
      <c r="A6" s="154" t="s">
        <v>48</v>
      </c>
      <c r="B6" s="116" t="s">
        <v>51</v>
      </c>
      <c r="C6" s="117" t="s">
        <v>73</v>
      </c>
      <c r="D6" s="71">
        <v>32</v>
      </c>
      <c r="E6" s="72" t="s">
        <v>55</v>
      </c>
      <c r="F6" s="72">
        <v>29</v>
      </c>
      <c r="G6" s="73">
        <v>4</v>
      </c>
      <c r="H6" s="74">
        <f aca="true" t="shared" si="0" ref="H6:H18">D6/G6</f>
        <v>8</v>
      </c>
      <c r="I6" s="71">
        <v>32</v>
      </c>
      <c r="J6" s="75">
        <v>1</v>
      </c>
      <c r="K6" s="76">
        <v>1.2</v>
      </c>
      <c r="L6" s="75">
        <f aca="true" t="shared" si="1" ref="L6:L18">ROUNDUP(I6*J6*K6,0)</f>
        <v>39</v>
      </c>
      <c r="M6" s="77"/>
      <c r="N6" s="77"/>
      <c r="O6" s="78"/>
      <c r="P6" s="118"/>
      <c r="Q6" s="77"/>
      <c r="R6" s="75"/>
      <c r="S6" s="79"/>
      <c r="T6" s="80"/>
      <c r="U6" s="152">
        <f>SUM(L6:L7,T6:T7)</f>
        <v>78</v>
      </c>
      <c r="W6" s="83"/>
      <c r="X6" s="84"/>
      <c r="Y6" s="83"/>
    </row>
    <row r="7" spans="1:25" s="82" customFormat="1" ht="33.75">
      <c r="A7" s="155"/>
      <c r="B7" s="116" t="s">
        <v>51</v>
      </c>
      <c r="C7" s="117" t="s">
        <v>74</v>
      </c>
      <c r="D7" s="71">
        <v>32</v>
      </c>
      <c r="E7" s="72" t="s">
        <v>52</v>
      </c>
      <c r="F7" s="72">
        <v>32</v>
      </c>
      <c r="G7" s="73">
        <v>4</v>
      </c>
      <c r="H7" s="74">
        <f t="shared" si="0"/>
        <v>8</v>
      </c>
      <c r="I7" s="71">
        <v>32</v>
      </c>
      <c r="J7" s="75">
        <v>1</v>
      </c>
      <c r="K7" s="76">
        <v>1.2</v>
      </c>
      <c r="L7" s="75">
        <f t="shared" si="1"/>
        <v>39</v>
      </c>
      <c r="M7" s="77"/>
      <c r="N7" s="77"/>
      <c r="O7" s="78"/>
      <c r="P7" s="85"/>
      <c r="Q7" s="72"/>
      <c r="R7" s="75"/>
      <c r="S7" s="79"/>
      <c r="T7" s="80"/>
      <c r="U7" s="156"/>
      <c r="W7" s="83"/>
      <c r="X7" s="84"/>
      <c r="Y7" s="83"/>
    </row>
    <row r="8" spans="1:25" s="82" customFormat="1" ht="36">
      <c r="A8" s="154" t="s">
        <v>49</v>
      </c>
      <c r="B8" s="114" t="s">
        <v>10</v>
      </c>
      <c r="C8" s="117" t="s">
        <v>75</v>
      </c>
      <c r="D8" s="71">
        <v>48</v>
      </c>
      <c r="E8" s="119" t="s">
        <v>76</v>
      </c>
      <c r="F8" s="77">
        <v>53</v>
      </c>
      <c r="G8" s="73">
        <v>4</v>
      </c>
      <c r="H8" s="74">
        <f t="shared" si="0"/>
        <v>12</v>
      </c>
      <c r="I8" s="71">
        <v>48</v>
      </c>
      <c r="J8" s="75">
        <f>ROUNDUP(1+0.5*(F8/45-1),1)</f>
        <v>1.1</v>
      </c>
      <c r="K8" s="76">
        <v>1</v>
      </c>
      <c r="L8" s="75">
        <f t="shared" si="1"/>
        <v>53</v>
      </c>
      <c r="M8" s="90"/>
      <c r="N8" s="77"/>
      <c r="O8" s="78"/>
      <c r="P8" s="91"/>
      <c r="Q8" s="72"/>
      <c r="R8" s="75"/>
      <c r="S8" s="79"/>
      <c r="T8" s="80"/>
      <c r="U8" s="152">
        <f>SUM(L8:L12,T8:T12)</f>
        <v>230</v>
      </c>
      <c r="W8" s="84"/>
      <c r="X8" s="84"/>
      <c r="Y8" s="84"/>
    </row>
    <row r="9" spans="1:25" s="82" customFormat="1" ht="24">
      <c r="A9" s="157"/>
      <c r="B9" s="114" t="s">
        <v>10</v>
      </c>
      <c r="C9" s="135" t="s">
        <v>75</v>
      </c>
      <c r="D9" s="71">
        <v>48</v>
      </c>
      <c r="E9" s="119" t="s">
        <v>56</v>
      </c>
      <c r="F9" s="77">
        <v>35</v>
      </c>
      <c r="G9" s="73">
        <v>4</v>
      </c>
      <c r="H9" s="74">
        <f t="shared" si="0"/>
        <v>12</v>
      </c>
      <c r="I9" s="71">
        <v>48</v>
      </c>
      <c r="J9" s="75">
        <v>1</v>
      </c>
      <c r="K9" s="76">
        <v>1</v>
      </c>
      <c r="L9" s="75">
        <f t="shared" si="1"/>
        <v>48</v>
      </c>
      <c r="M9" s="90"/>
      <c r="N9" s="77"/>
      <c r="O9" s="78"/>
      <c r="P9" s="91"/>
      <c r="Q9" s="77"/>
      <c r="R9" s="75"/>
      <c r="S9" s="79"/>
      <c r="T9" s="80"/>
      <c r="U9" s="153"/>
      <c r="W9" s="84"/>
      <c r="X9" s="84"/>
      <c r="Y9" s="84"/>
    </row>
    <row r="10" spans="1:25" s="82" customFormat="1" ht="24">
      <c r="A10" s="157"/>
      <c r="B10" s="120" t="s">
        <v>10</v>
      </c>
      <c r="C10" s="121" t="s">
        <v>75</v>
      </c>
      <c r="D10" s="94">
        <v>48</v>
      </c>
      <c r="E10" s="122" t="s">
        <v>77</v>
      </c>
      <c r="F10" s="99">
        <v>44</v>
      </c>
      <c r="G10" s="95">
        <v>4</v>
      </c>
      <c r="H10" s="96">
        <f t="shared" si="0"/>
        <v>12</v>
      </c>
      <c r="I10" s="94">
        <v>48</v>
      </c>
      <c r="J10" s="97">
        <v>1</v>
      </c>
      <c r="K10" s="98">
        <v>1</v>
      </c>
      <c r="L10" s="75">
        <f t="shared" si="1"/>
        <v>48</v>
      </c>
      <c r="M10" s="90"/>
      <c r="N10" s="77"/>
      <c r="O10" s="78"/>
      <c r="P10" s="91"/>
      <c r="Q10" s="77"/>
      <c r="R10" s="75"/>
      <c r="S10" s="79"/>
      <c r="T10" s="80"/>
      <c r="U10" s="153"/>
      <c r="W10" s="84"/>
      <c r="X10" s="84"/>
      <c r="Y10" s="84"/>
    </row>
    <row r="11" spans="1:25" s="82" customFormat="1" ht="33.75">
      <c r="A11" s="158"/>
      <c r="B11" s="123" t="s">
        <v>10</v>
      </c>
      <c r="C11" s="136" t="s">
        <v>98</v>
      </c>
      <c r="D11" s="124">
        <v>32</v>
      </c>
      <c r="E11" s="125" t="s">
        <v>79</v>
      </c>
      <c r="F11" s="77">
        <v>79</v>
      </c>
      <c r="G11" s="126">
        <v>4</v>
      </c>
      <c r="H11" s="127">
        <f>D11/G11</f>
        <v>8</v>
      </c>
      <c r="I11" s="124">
        <v>32</v>
      </c>
      <c r="J11" s="75">
        <f>ROUNDUP(1+0.5*(F11/45-1),1)</f>
        <v>1.4000000000000001</v>
      </c>
      <c r="K11" s="75">
        <v>1</v>
      </c>
      <c r="L11" s="75">
        <f>ROUNDUP(I11*J11*K11,0)</f>
        <v>45</v>
      </c>
      <c r="M11" s="90"/>
      <c r="N11" s="77"/>
      <c r="O11" s="78"/>
      <c r="P11" s="87"/>
      <c r="Q11" s="77"/>
      <c r="R11" s="75"/>
      <c r="S11" s="79"/>
      <c r="T11" s="80"/>
      <c r="U11" s="153"/>
      <c r="W11" s="83"/>
      <c r="X11" s="84"/>
      <c r="Y11" s="84"/>
    </row>
    <row r="12" spans="1:25" s="82" customFormat="1" ht="36">
      <c r="A12" s="158"/>
      <c r="B12" s="123" t="s">
        <v>10</v>
      </c>
      <c r="C12" s="136" t="s">
        <v>78</v>
      </c>
      <c r="D12" s="124">
        <v>32</v>
      </c>
      <c r="E12" s="119" t="s">
        <v>76</v>
      </c>
      <c r="F12" s="77">
        <v>53</v>
      </c>
      <c r="G12" s="126">
        <v>4</v>
      </c>
      <c r="H12" s="127">
        <f t="shared" si="0"/>
        <v>8</v>
      </c>
      <c r="I12" s="124">
        <v>32</v>
      </c>
      <c r="J12" s="75">
        <f>ROUNDUP(1+0.5*(F12/45-1),1)</f>
        <v>1.1</v>
      </c>
      <c r="K12" s="75">
        <v>1</v>
      </c>
      <c r="L12" s="75">
        <f t="shared" si="1"/>
        <v>36</v>
      </c>
      <c r="M12" s="90"/>
      <c r="N12" s="77"/>
      <c r="O12" s="78"/>
      <c r="P12" s="91"/>
      <c r="Q12" s="77"/>
      <c r="R12" s="75"/>
      <c r="S12" s="79"/>
      <c r="T12" s="80"/>
      <c r="U12" s="153"/>
      <c r="W12" s="84"/>
      <c r="X12" s="84"/>
      <c r="Y12" s="84"/>
    </row>
    <row r="13" spans="1:25" s="82" customFormat="1" ht="36">
      <c r="A13" s="128" t="s">
        <v>80</v>
      </c>
      <c r="B13" s="88" t="s">
        <v>65</v>
      </c>
      <c r="C13" s="137" t="s">
        <v>100</v>
      </c>
      <c r="D13" s="129">
        <v>64</v>
      </c>
      <c r="E13" s="119" t="s">
        <v>76</v>
      </c>
      <c r="F13" s="77">
        <v>53</v>
      </c>
      <c r="G13" s="73">
        <v>4</v>
      </c>
      <c r="H13" s="74">
        <f t="shared" si="0"/>
        <v>16</v>
      </c>
      <c r="I13" s="129">
        <v>64</v>
      </c>
      <c r="J13" s="75">
        <f>ROUNDUP(1+0.5*(F13/45-1),1)</f>
        <v>1.1</v>
      </c>
      <c r="K13" s="76">
        <v>1</v>
      </c>
      <c r="L13" s="75">
        <f t="shared" si="1"/>
        <v>71</v>
      </c>
      <c r="M13" s="77"/>
      <c r="N13" s="77"/>
      <c r="O13" s="77"/>
      <c r="P13" s="72"/>
      <c r="Q13" s="127"/>
      <c r="R13" s="127"/>
      <c r="S13" s="75"/>
      <c r="T13" s="80"/>
      <c r="U13" s="81">
        <f>L13+T13</f>
        <v>71</v>
      </c>
      <c r="W13" s="83"/>
      <c r="X13" s="84"/>
      <c r="Y13" s="84"/>
    </row>
    <row r="14" spans="1:25" s="82" customFormat="1" ht="24">
      <c r="A14" s="89" t="s">
        <v>59</v>
      </c>
      <c r="B14" s="88" t="s">
        <v>58</v>
      </c>
      <c r="C14" s="135" t="s">
        <v>99</v>
      </c>
      <c r="D14" s="71">
        <v>64</v>
      </c>
      <c r="E14" s="72" t="s">
        <v>60</v>
      </c>
      <c r="F14" s="72">
        <v>23</v>
      </c>
      <c r="G14" s="73">
        <v>4</v>
      </c>
      <c r="H14" s="74">
        <f t="shared" si="0"/>
        <v>16</v>
      </c>
      <c r="I14" s="71">
        <v>64</v>
      </c>
      <c r="J14" s="75">
        <v>1</v>
      </c>
      <c r="K14" s="76">
        <v>1</v>
      </c>
      <c r="L14" s="75">
        <f t="shared" si="1"/>
        <v>64</v>
      </c>
      <c r="M14" s="77"/>
      <c r="N14" s="77"/>
      <c r="O14" s="78"/>
      <c r="P14" s="85"/>
      <c r="Q14" s="77"/>
      <c r="R14" s="75"/>
      <c r="S14" s="79"/>
      <c r="T14" s="80"/>
      <c r="U14" s="81">
        <f>L14+T14</f>
        <v>64</v>
      </c>
      <c r="W14" s="83"/>
      <c r="X14" s="84"/>
      <c r="Y14" s="84"/>
    </row>
    <row r="15" spans="1:25" s="82" customFormat="1" ht="22.5">
      <c r="A15" s="89" t="s">
        <v>81</v>
      </c>
      <c r="B15" s="88" t="s">
        <v>82</v>
      </c>
      <c r="C15" s="114" t="s">
        <v>83</v>
      </c>
      <c r="D15" s="71">
        <v>96</v>
      </c>
      <c r="E15" s="72" t="s">
        <v>60</v>
      </c>
      <c r="F15" s="72">
        <v>23</v>
      </c>
      <c r="G15" s="73">
        <v>6</v>
      </c>
      <c r="H15" s="74">
        <f t="shared" si="0"/>
        <v>16</v>
      </c>
      <c r="I15" s="71">
        <v>96</v>
      </c>
      <c r="J15" s="75">
        <v>1</v>
      </c>
      <c r="K15" s="76">
        <v>1</v>
      </c>
      <c r="L15" s="75">
        <f t="shared" si="1"/>
        <v>96</v>
      </c>
      <c r="M15" s="77"/>
      <c r="N15" s="77"/>
      <c r="O15" s="78"/>
      <c r="P15" s="85"/>
      <c r="Q15" s="77"/>
      <c r="R15" s="75"/>
      <c r="S15" s="79"/>
      <c r="T15" s="80"/>
      <c r="U15" s="81">
        <f>L15+T15</f>
        <v>96</v>
      </c>
      <c r="W15" s="83"/>
      <c r="X15" s="84"/>
      <c r="Y15" s="84"/>
    </row>
    <row r="16" spans="1:25" s="82" customFormat="1" ht="33.75">
      <c r="A16" s="163" t="s">
        <v>84</v>
      </c>
      <c r="B16" s="112" t="s">
        <v>69</v>
      </c>
      <c r="C16" s="114" t="s">
        <v>86</v>
      </c>
      <c r="D16" s="71">
        <v>64</v>
      </c>
      <c r="E16" s="72" t="s">
        <v>85</v>
      </c>
      <c r="F16" s="72">
        <v>70</v>
      </c>
      <c r="G16" s="73">
        <v>4</v>
      </c>
      <c r="H16" s="74">
        <f t="shared" si="0"/>
        <v>16</v>
      </c>
      <c r="I16" s="71">
        <v>64</v>
      </c>
      <c r="J16" s="75">
        <f>ROUNDUP(1+0.5*(F16/45-1),1)</f>
        <v>1.3</v>
      </c>
      <c r="K16" s="76">
        <v>1</v>
      </c>
      <c r="L16" s="75">
        <f t="shared" si="1"/>
        <v>84</v>
      </c>
      <c r="M16" s="90"/>
      <c r="N16" s="77"/>
      <c r="O16" s="78"/>
      <c r="P16" s="85"/>
      <c r="Q16" s="77"/>
      <c r="R16" s="75"/>
      <c r="S16" s="79"/>
      <c r="T16" s="80"/>
      <c r="U16" s="152">
        <f>SUM(L16:L17,T16:T17)</f>
        <v>88</v>
      </c>
      <c r="W16" s="83"/>
      <c r="X16" s="84"/>
      <c r="Y16" s="84"/>
    </row>
    <row r="17" spans="1:25" s="82" customFormat="1" ht="24">
      <c r="A17" s="164"/>
      <c r="B17" s="112" t="s">
        <v>69</v>
      </c>
      <c r="C17" s="130" t="s">
        <v>89</v>
      </c>
      <c r="D17" s="131">
        <v>64</v>
      </c>
      <c r="E17" s="72" t="s">
        <v>90</v>
      </c>
      <c r="F17" s="72">
        <v>24</v>
      </c>
      <c r="G17" s="73">
        <v>4</v>
      </c>
      <c r="H17" s="74">
        <f>D17/G17</f>
        <v>16</v>
      </c>
      <c r="I17" s="131">
        <v>4</v>
      </c>
      <c r="J17" s="75">
        <v>1</v>
      </c>
      <c r="K17" s="76">
        <v>1</v>
      </c>
      <c r="L17" s="75">
        <f>ROUNDUP(I17*J17*K17,0)</f>
        <v>4</v>
      </c>
      <c r="M17" s="90"/>
      <c r="N17" s="77"/>
      <c r="O17" s="78"/>
      <c r="P17" s="85"/>
      <c r="Q17" s="77"/>
      <c r="R17" s="75"/>
      <c r="S17" s="79"/>
      <c r="T17" s="80"/>
      <c r="U17" s="156"/>
      <c r="W17" s="83"/>
      <c r="X17" s="84"/>
      <c r="Y17" s="84"/>
    </row>
    <row r="18" spans="1:25" s="82" customFormat="1" ht="24">
      <c r="A18" s="113" t="s">
        <v>87</v>
      </c>
      <c r="B18" s="112" t="s">
        <v>88</v>
      </c>
      <c r="C18" s="130" t="s">
        <v>89</v>
      </c>
      <c r="D18" s="131">
        <v>64</v>
      </c>
      <c r="E18" s="72" t="s">
        <v>90</v>
      </c>
      <c r="F18" s="72">
        <v>24</v>
      </c>
      <c r="G18" s="73">
        <v>4</v>
      </c>
      <c r="H18" s="74">
        <f t="shared" si="0"/>
        <v>16</v>
      </c>
      <c r="I18" s="131">
        <v>60</v>
      </c>
      <c r="J18" s="75">
        <v>1</v>
      </c>
      <c r="K18" s="76">
        <v>1</v>
      </c>
      <c r="L18" s="75">
        <f t="shared" si="1"/>
        <v>60</v>
      </c>
      <c r="M18" s="90"/>
      <c r="N18" s="77"/>
      <c r="O18" s="78"/>
      <c r="P18" s="85"/>
      <c r="Q18" s="77"/>
      <c r="R18" s="75"/>
      <c r="S18" s="79"/>
      <c r="T18" s="80"/>
      <c r="U18" s="108">
        <f>SUM(L18:L18,T18:T18)</f>
        <v>60</v>
      </c>
      <c r="W18" s="83"/>
      <c r="X18" s="84"/>
      <c r="Y18" s="84"/>
    </row>
    <row r="19" spans="1:25" s="19" customFormat="1" ht="14.25">
      <c r="A19" s="100"/>
      <c r="B19" s="105"/>
      <c r="C19" s="102"/>
      <c r="D19" s="102"/>
      <c r="E19" s="102"/>
      <c r="F19" s="102"/>
      <c r="G19" s="102"/>
      <c r="H19" s="102"/>
      <c r="I19" s="102"/>
      <c r="J19" s="132"/>
      <c r="K19" s="132"/>
      <c r="L19" s="132"/>
      <c r="M19" s="133"/>
      <c r="N19" s="102"/>
      <c r="O19" s="102"/>
      <c r="P19" s="102"/>
      <c r="Q19" s="102"/>
      <c r="R19" s="102"/>
      <c r="S19" s="133"/>
      <c r="T19" s="132"/>
      <c r="U19" s="132"/>
      <c r="W19" s="134"/>
      <c r="X19" s="134"/>
      <c r="Y19" s="134"/>
    </row>
    <row r="20" spans="1:21" ht="14.25">
      <c r="A20" s="100"/>
      <c r="B20" s="106"/>
      <c r="C20" s="101"/>
      <c r="D20" s="101"/>
      <c r="E20" s="101"/>
      <c r="F20" s="102"/>
      <c r="G20" s="101"/>
      <c r="H20" s="101"/>
      <c r="I20" s="101"/>
      <c r="J20" s="103"/>
      <c r="K20" s="103"/>
      <c r="L20" s="103"/>
      <c r="M20" s="104"/>
      <c r="N20" s="101"/>
      <c r="O20" s="101"/>
      <c r="P20" s="101"/>
      <c r="Q20" s="102"/>
      <c r="R20" s="101"/>
      <c r="S20" s="104"/>
      <c r="T20" s="103"/>
      <c r="U20" s="103"/>
    </row>
    <row r="21" spans="1:21" ht="14.25">
      <c r="A21" s="100"/>
      <c r="B21" s="106"/>
      <c r="C21" s="86"/>
      <c r="D21" s="71"/>
      <c r="E21" s="72"/>
      <c r="F21" s="72"/>
      <c r="G21" s="73"/>
      <c r="H21" s="74"/>
      <c r="I21" s="107"/>
      <c r="J21" s="107"/>
      <c r="K21" s="107"/>
      <c r="L21" s="75"/>
      <c r="M21" s="104"/>
      <c r="N21" s="101"/>
      <c r="O21" s="101"/>
      <c r="P21" s="101"/>
      <c r="Q21" s="102"/>
      <c r="R21" s="101"/>
      <c r="S21" s="104"/>
      <c r="T21" s="103"/>
      <c r="U21" s="103"/>
    </row>
    <row r="22" ht="14.25">
      <c r="A22" s="28"/>
    </row>
    <row r="23" ht="14.25">
      <c r="A23" s="28"/>
    </row>
    <row r="24" ht="14.25">
      <c r="A24" s="28"/>
    </row>
    <row r="25" ht="14.25">
      <c r="A25" s="28"/>
    </row>
    <row r="26" ht="14.25">
      <c r="A26" s="28"/>
    </row>
    <row r="27" ht="14.25">
      <c r="A27" s="28"/>
    </row>
    <row r="28" ht="14.25">
      <c r="A28" s="28"/>
    </row>
    <row r="29" ht="14.25">
      <c r="A29" s="28"/>
    </row>
    <row r="30" ht="14.25">
      <c r="A30" s="28"/>
    </row>
    <row r="31" ht="14.25">
      <c r="A31" s="28"/>
    </row>
    <row r="32" ht="14.25">
      <c r="A32" s="28"/>
    </row>
    <row r="33" ht="14.25">
      <c r="A33" s="28"/>
    </row>
    <row r="34" ht="14.25">
      <c r="A34" s="28"/>
    </row>
    <row r="35" ht="14.25">
      <c r="A35" s="28"/>
    </row>
    <row r="36" ht="14.25">
      <c r="A36" s="28"/>
    </row>
    <row r="37" ht="14.25">
      <c r="A37" s="28"/>
    </row>
    <row r="38" ht="14.25">
      <c r="A38" s="28"/>
    </row>
    <row r="39" ht="14.25">
      <c r="A39" s="28"/>
    </row>
    <row r="40" ht="14.25">
      <c r="A40" s="28"/>
    </row>
    <row r="41" ht="14.25">
      <c r="A41" s="28"/>
    </row>
    <row r="42" ht="14.25">
      <c r="A42" s="28"/>
    </row>
    <row r="43" ht="14.25">
      <c r="A43" s="28"/>
    </row>
    <row r="44" ht="14.25">
      <c r="A44" s="28"/>
    </row>
    <row r="45" ht="14.25">
      <c r="A45" s="28"/>
    </row>
    <row r="46" ht="14.25">
      <c r="A46" s="28"/>
    </row>
    <row r="47" ht="14.25">
      <c r="A47" s="28"/>
    </row>
    <row r="48" ht="14.25">
      <c r="A48" s="28"/>
    </row>
    <row r="49" ht="14.25">
      <c r="A49" s="28"/>
    </row>
    <row r="50" ht="14.25">
      <c r="A50" s="28"/>
    </row>
    <row r="51" ht="14.25">
      <c r="A51" s="28"/>
    </row>
    <row r="52" ht="14.25">
      <c r="A52" s="28"/>
    </row>
    <row r="53" ht="14.25">
      <c r="A53" s="28"/>
    </row>
    <row r="54" ht="14.25">
      <c r="A54" s="28"/>
    </row>
    <row r="55" ht="14.25">
      <c r="A55" s="28"/>
    </row>
    <row r="56" ht="14.25">
      <c r="A56" s="28"/>
    </row>
    <row r="57" ht="14.25">
      <c r="A57" s="28"/>
    </row>
    <row r="58" ht="14.25">
      <c r="A58" s="28"/>
    </row>
    <row r="59" ht="14.25">
      <c r="A59" s="28"/>
    </row>
    <row r="60" ht="14.25">
      <c r="A60" s="28"/>
    </row>
    <row r="61" ht="14.25">
      <c r="A61" s="28"/>
    </row>
    <row r="62" ht="14.25">
      <c r="A62" s="28"/>
    </row>
    <row r="63" ht="14.25">
      <c r="A63" s="28"/>
    </row>
    <row r="64" ht="14.25">
      <c r="A64" s="28"/>
    </row>
    <row r="65" ht="14.25">
      <c r="A65" s="28"/>
    </row>
    <row r="66" ht="14.25">
      <c r="A66" s="28"/>
    </row>
    <row r="67" ht="14.25">
      <c r="A67" s="28"/>
    </row>
    <row r="68" ht="14.25">
      <c r="A68" s="28"/>
    </row>
    <row r="69" ht="14.25">
      <c r="A69" s="28"/>
    </row>
    <row r="70" ht="14.25">
      <c r="A70" s="28"/>
    </row>
    <row r="71" ht="14.25">
      <c r="A71" s="28"/>
    </row>
    <row r="72" ht="14.25">
      <c r="A72" s="28"/>
    </row>
    <row r="73" ht="14.25">
      <c r="A73" s="28"/>
    </row>
    <row r="74" ht="14.25">
      <c r="A74" s="28"/>
    </row>
    <row r="75" ht="14.25">
      <c r="A75" s="28"/>
    </row>
    <row r="76" ht="14.25">
      <c r="A76" s="28"/>
    </row>
    <row r="77" ht="14.25">
      <c r="A77" s="28"/>
    </row>
    <row r="78" ht="14.25">
      <c r="A78" s="28"/>
    </row>
    <row r="79" ht="14.25">
      <c r="A79" s="28"/>
    </row>
    <row r="80" ht="14.25">
      <c r="A80" s="28"/>
    </row>
    <row r="81" ht="14.25">
      <c r="A81" s="28"/>
    </row>
    <row r="82" ht="14.25">
      <c r="A82" s="28"/>
    </row>
    <row r="83" ht="14.25">
      <c r="A83" s="28"/>
    </row>
  </sheetData>
  <sheetProtection/>
  <mergeCells count="17">
    <mergeCell ref="C4:L4"/>
    <mergeCell ref="M4:T4"/>
    <mergeCell ref="A4:A5"/>
    <mergeCell ref="B4:B5"/>
    <mergeCell ref="U4:U5"/>
    <mergeCell ref="A16:A17"/>
    <mergeCell ref="U16:U17"/>
    <mergeCell ref="A1:U1"/>
    <mergeCell ref="A2:B2"/>
    <mergeCell ref="C2:D2"/>
    <mergeCell ref="J2:K2"/>
    <mergeCell ref="L2:M2"/>
    <mergeCell ref="U8:U12"/>
    <mergeCell ref="A6:A7"/>
    <mergeCell ref="U6:U7"/>
    <mergeCell ref="A8:A12"/>
    <mergeCell ref="A3:U3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paperSize="9" scale="63" r:id="rId3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3" sqref="A13:IV14"/>
    </sheetView>
  </sheetViews>
  <sheetFormatPr defaultColWidth="9.00390625" defaultRowHeight="14.25"/>
  <cols>
    <col min="1" max="1" width="10.25390625" style="1" customWidth="1"/>
    <col min="2" max="2" width="11.00390625" style="2" customWidth="1"/>
    <col min="3" max="3" width="11.125" style="2" customWidth="1"/>
    <col min="4" max="4" width="10.25390625" style="2" customWidth="1"/>
    <col min="5" max="5" width="9.625" style="2" customWidth="1"/>
    <col min="6" max="6" width="9.75390625" style="2" customWidth="1"/>
    <col min="7" max="7" width="9.625" style="2" customWidth="1"/>
    <col min="8" max="8" width="7.375" style="2" customWidth="1"/>
    <col min="9" max="10" width="5.875" style="3" customWidth="1"/>
    <col min="11" max="11" width="5.875" style="2" customWidth="1"/>
    <col min="12" max="12" width="5.75390625" style="2" customWidth="1"/>
    <col min="13" max="13" width="6.00390625" style="2" customWidth="1"/>
    <col min="14" max="14" width="5.875" style="2" customWidth="1"/>
    <col min="15" max="15" width="9.50390625" style="4" customWidth="1"/>
    <col min="16" max="16" width="13.875" style="2" bestFit="1" customWidth="1"/>
    <col min="17" max="17" width="9.00390625" style="44" customWidth="1"/>
    <col min="18" max="16384" width="9.00390625" style="2" customWidth="1"/>
  </cols>
  <sheetData>
    <row r="1" spans="1:16" ht="31.5" customHeight="1">
      <c r="A1" s="138" t="s">
        <v>94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0"/>
    </row>
    <row r="2" spans="1:16" ht="14.25" customHeight="1">
      <c r="A2" s="165" t="s">
        <v>11</v>
      </c>
      <c r="B2" s="165"/>
      <c r="C2" s="166" t="s">
        <v>53</v>
      </c>
      <c r="D2" s="166"/>
      <c r="E2" s="6"/>
      <c r="F2" s="6"/>
      <c r="G2" s="7" t="s">
        <v>12</v>
      </c>
      <c r="H2" s="5" t="s">
        <v>50</v>
      </c>
      <c r="I2" s="11"/>
      <c r="J2" s="11"/>
      <c r="K2" s="12"/>
      <c r="L2" s="5">
        <v>7</v>
      </c>
      <c r="M2" s="13" t="s">
        <v>13</v>
      </c>
      <c r="N2" s="14">
        <v>8</v>
      </c>
      <c r="O2" s="15" t="s">
        <v>14</v>
      </c>
      <c r="P2" s="12"/>
    </row>
    <row r="3" spans="1:16" ht="18" customHeight="1">
      <c r="A3" s="141" t="s">
        <v>35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6"/>
    </row>
    <row r="4" spans="1:15" ht="20.25" customHeight="1">
      <c r="A4" s="145" t="s">
        <v>1</v>
      </c>
      <c r="B4" s="146" t="s">
        <v>2</v>
      </c>
      <c r="C4" s="146" t="s">
        <v>36</v>
      </c>
      <c r="D4" s="146"/>
      <c r="E4" s="146"/>
      <c r="F4" s="146"/>
      <c r="G4" s="146"/>
      <c r="H4" s="146"/>
      <c r="I4" s="146" t="s">
        <v>37</v>
      </c>
      <c r="J4" s="146"/>
      <c r="K4" s="146"/>
      <c r="L4" s="146"/>
      <c r="M4" s="146"/>
      <c r="N4" s="146"/>
      <c r="O4" s="146"/>
    </row>
    <row r="5" spans="1:15" ht="25.5" customHeight="1">
      <c r="A5" s="145"/>
      <c r="B5" s="146"/>
      <c r="C5" s="8" t="s">
        <v>38</v>
      </c>
      <c r="D5" s="8" t="s">
        <v>39</v>
      </c>
      <c r="E5" s="8" t="s">
        <v>40</v>
      </c>
      <c r="F5" s="8" t="s">
        <v>41</v>
      </c>
      <c r="G5" s="9" t="s">
        <v>42</v>
      </c>
      <c r="H5" s="9" t="s">
        <v>43</v>
      </c>
      <c r="I5" s="8">
        <v>1</v>
      </c>
      <c r="J5" s="8">
        <v>2</v>
      </c>
      <c r="K5" s="8">
        <v>3</v>
      </c>
      <c r="L5" s="8">
        <v>4</v>
      </c>
      <c r="M5" s="8">
        <v>5</v>
      </c>
      <c r="N5" s="8">
        <v>6</v>
      </c>
      <c r="O5" s="17" t="s">
        <v>6</v>
      </c>
    </row>
    <row r="6" spans="1:17" s="19" customFormat="1" ht="24.75" customHeight="1">
      <c r="A6" s="58" t="s">
        <v>46</v>
      </c>
      <c r="B6" s="42" t="s">
        <v>51</v>
      </c>
      <c r="C6" s="42"/>
      <c r="D6" s="42"/>
      <c r="E6" s="92" t="s">
        <v>62</v>
      </c>
      <c r="F6" s="92" t="s">
        <v>63</v>
      </c>
      <c r="G6" s="61">
        <v>2</v>
      </c>
      <c r="H6" s="62"/>
      <c r="I6" s="63"/>
      <c r="J6" s="63"/>
      <c r="K6" s="63">
        <v>4</v>
      </c>
      <c r="L6" s="63">
        <v>4</v>
      </c>
      <c r="M6" s="63">
        <v>2</v>
      </c>
      <c r="N6" s="64"/>
      <c r="O6" s="65">
        <f aca="true" t="shared" si="0" ref="O6:O12">SUM(I6:N6)</f>
        <v>10</v>
      </c>
      <c r="Q6" s="66"/>
    </row>
    <row r="7" spans="1:17" s="19" customFormat="1" ht="24.75" customHeight="1">
      <c r="A7" s="58" t="s">
        <v>47</v>
      </c>
      <c r="B7" s="42" t="s">
        <v>10</v>
      </c>
      <c r="C7" s="42"/>
      <c r="D7" s="42"/>
      <c r="E7" s="60" t="s">
        <v>95</v>
      </c>
      <c r="F7" s="60" t="s">
        <v>96</v>
      </c>
      <c r="G7" s="61">
        <v>5</v>
      </c>
      <c r="H7" s="62"/>
      <c r="I7" s="63"/>
      <c r="J7" s="63"/>
      <c r="K7" s="63">
        <v>4</v>
      </c>
      <c r="L7" s="63">
        <v>16</v>
      </c>
      <c r="M7" s="63">
        <v>5</v>
      </c>
      <c r="N7" s="64"/>
      <c r="O7" s="65">
        <f t="shared" si="0"/>
        <v>25</v>
      </c>
      <c r="Q7" s="66"/>
    </row>
    <row r="8" spans="1:17" s="19" customFormat="1" ht="24.75" customHeight="1">
      <c r="A8" s="109" t="s">
        <v>64</v>
      </c>
      <c r="B8" s="110" t="s">
        <v>66</v>
      </c>
      <c r="C8" s="42"/>
      <c r="D8" s="42"/>
      <c r="E8" s="60" t="s">
        <v>45</v>
      </c>
      <c r="F8" s="60" t="s">
        <v>63</v>
      </c>
      <c r="G8" s="61"/>
      <c r="H8" s="62"/>
      <c r="I8" s="63"/>
      <c r="J8" s="63"/>
      <c r="K8" s="63">
        <v>2</v>
      </c>
      <c r="L8" s="63">
        <v>4</v>
      </c>
      <c r="M8" s="63"/>
      <c r="N8" s="64"/>
      <c r="O8" s="65">
        <f t="shared" si="0"/>
        <v>6</v>
      </c>
      <c r="Q8" s="66"/>
    </row>
    <row r="9" spans="1:17" s="19" customFormat="1" ht="24.75" customHeight="1">
      <c r="A9" s="58" t="s">
        <v>61</v>
      </c>
      <c r="B9" s="42" t="s">
        <v>57</v>
      </c>
      <c r="C9" s="42"/>
      <c r="D9" s="42"/>
      <c r="E9" s="60" t="s">
        <v>45</v>
      </c>
      <c r="F9" s="67" t="s">
        <v>44</v>
      </c>
      <c r="G9" s="61">
        <v>1</v>
      </c>
      <c r="H9" s="62"/>
      <c r="I9" s="63"/>
      <c r="J9" s="63"/>
      <c r="K9" s="63">
        <v>2</v>
      </c>
      <c r="L9" s="63">
        <v>2</v>
      </c>
      <c r="M9" s="63">
        <v>1</v>
      </c>
      <c r="N9" s="64"/>
      <c r="O9" s="65">
        <f t="shared" si="0"/>
        <v>5</v>
      </c>
      <c r="Q9" s="66"/>
    </row>
    <row r="10" spans="1:17" s="19" customFormat="1" ht="24.75" customHeight="1">
      <c r="A10" s="109" t="s">
        <v>68</v>
      </c>
      <c r="B10" s="110" t="s">
        <v>67</v>
      </c>
      <c r="C10" s="42"/>
      <c r="D10" s="42"/>
      <c r="E10" s="60" t="s">
        <v>45</v>
      </c>
      <c r="F10" s="67" t="s">
        <v>44</v>
      </c>
      <c r="G10" s="61">
        <v>1</v>
      </c>
      <c r="H10" s="62"/>
      <c r="I10" s="63"/>
      <c r="J10" s="63"/>
      <c r="K10" s="63">
        <v>2</v>
      </c>
      <c r="L10" s="63">
        <v>2</v>
      </c>
      <c r="M10" s="63">
        <v>1</v>
      </c>
      <c r="N10" s="64"/>
      <c r="O10" s="65">
        <f t="shared" si="0"/>
        <v>5</v>
      </c>
      <c r="P10" s="111"/>
      <c r="Q10" s="66"/>
    </row>
    <row r="11" spans="1:17" s="19" customFormat="1" ht="24.75" customHeight="1">
      <c r="A11" s="57" t="s">
        <v>70</v>
      </c>
      <c r="B11" s="110" t="s">
        <v>69</v>
      </c>
      <c r="C11" s="42"/>
      <c r="D11" s="42"/>
      <c r="E11" s="60" t="s">
        <v>45</v>
      </c>
      <c r="F11" s="60" t="s">
        <v>63</v>
      </c>
      <c r="G11" s="61"/>
      <c r="H11" s="62"/>
      <c r="I11" s="63"/>
      <c r="J11" s="63"/>
      <c r="K11" s="63">
        <v>2</v>
      </c>
      <c r="L11" s="63">
        <v>4</v>
      </c>
      <c r="M11" s="63"/>
      <c r="N11" s="64"/>
      <c r="O11" s="65">
        <f t="shared" si="0"/>
        <v>6</v>
      </c>
      <c r="Q11" s="66"/>
    </row>
    <row r="12" spans="1:17" s="19" customFormat="1" ht="24.75" customHeight="1">
      <c r="A12" s="109" t="s">
        <v>72</v>
      </c>
      <c r="B12" s="109" t="s">
        <v>71</v>
      </c>
      <c r="C12" s="42"/>
      <c r="D12" s="42">
        <v>11</v>
      </c>
      <c r="E12" s="60" t="s">
        <v>45</v>
      </c>
      <c r="F12" s="67" t="s">
        <v>44</v>
      </c>
      <c r="G12" s="61"/>
      <c r="H12" s="62"/>
      <c r="I12" s="63"/>
      <c r="J12" s="63">
        <v>11</v>
      </c>
      <c r="K12" s="63">
        <v>2</v>
      </c>
      <c r="L12" s="63">
        <v>2</v>
      </c>
      <c r="M12" s="63"/>
      <c r="N12" s="64"/>
      <c r="O12" s="65">
        <f t="shared" si="0"/>
        <v>15</v>
      </c>
      <c r="Q12" s="66"/>
    </row>
    <row r="13" spans="1:17" s="19" customFormat="1" ht="24.75" customHeight="1">
      <c r="A13" s="63"/>
      <c r="B13" s="93"/>
      <c r="C13" s="63"/>
      <c r="D13" s="63"/>
      <c r="E13" s="60"/>
      <c r="F13" s="60"/>
      <c r="G13" s="61"/>
      <c r="H13" s="62"/>
      <c r="I13" s="63"/>
      <c r="J13" s="63"/>
      <c r="K13" s="63"/>
      <c r="L13" s="63"/>
      <c r="M13" s="63"/>
      <c r="N13" s="64"/>
      <c r="O13" s="65"/>
      <c r="Q13" s="66"/>
    </row>
    <row r="14" spans="1:17" s="19" customFormat="1" ht="24.75" customHeight="1">
      <c r="A14" s="63"/>
      <c r="B14" s="63"/>
      <c r="C14" s="63"/>
      <c r="D14" s="63"/>
      <c r="E14" s="60"/>
      <c r="F14" s="60"/>
      <c r="G14" s="61"/>
      <c r="H14" s="62"/>
      <c r="I14" s="63"/>
      <c r="J14" s="63"/>
      <c r="K14" s="63"/>
      <c r="L14" s="63"/>
      <c r="M14" s="63"/>
      <c r="N14" s="64"/>
      <c r="O14" s="65"/>
      <c r="Q14" s="66"/>
    </row>
    <row r="15" spans="1:17" s="19" customFormat="1" ht="24.75" customHeight="1">
      <c r="A15" s="63"/>
      <c r="B15" s="68"/>
      <c r="C15" s="63"/>
      <c r="D15" s="63"/>
      <c r="E15" s="60"/>
      <c r="F15" s="60"/>
      <c r="G15" s="61"/>
      <c r="H15" s="62"/>
      <c r="I15" s="63"/>
      <c r="J15" s="63"/>
      <c r="K15" s="63"/>
      <c r="L15" s="63"/>
      <c r="M15" s="63"/>
      <c r="N15" s="64"/>
      <c r="O15" s="65"/>
      <c r="Q15" s="66"/>
    </row>
    <row r="16" spans="1:17" s="19" customFormat="1" ht="24.75" customHeight="1">
      <c r="A16" s="63"/>
      <c r="B16" s="68"/>
      <c r="C16" s="63"/>
      <c r="D16" s="63"/>
      <c r="E16" s="60"/>
      <c r="F16" s="60"/>
      <c r="G16" s="61"/>
      <c r="H16" s="62"/>
      <c r="I16" s="63"/>
      <c r="J16" s="63"/>
      <c r="K16" s="63"/>
      <c r="L16" s="63"/>
      <c r="M16" s="63"/>
      <c r="N16" s="64"/>
      <c r="O16" s="65"/>
      <c r="Q16" s="66"/>
    </row>
    <row r="17" spans="1:17" s="19" customFormat="1" ht="24.75" customHeight="1">
      <c r="A17" s="63"/>
      <c r="B17" s="68"/>
      <c r="C17" s="63"/>
      <c r="D17" s="63"/>
      <c r="E17" s="60"/>
      <c r="F17" s="60"/>
      <c r="G17" s="61"/>
      <c r="H17" s="62"/>
      <c r="I17" s="63"/>
      <c r="J17" s="63"/>
      <c r="K17" s="63"/>
      <c r="L17" s="63"/>
      <c r="M17" s="63"/>
      <c r="N17" s="64"/>
      <c r="O17" s="65"/>
      <c r="Q17" s="66"/>
    </row>
    <row r="18" spans="1:17" s="19" customFormat="1" ht="24.75" customHeight="1">
      <c r="A18" s="63"/>
      <c r="B18" s="68"/>
      <c r="C18" s="63"/>
      <c r="D18" s="63"/>
      <c r="E18" s="60"/>
      <c r="F18" s="60"/>
      <c r="G18" s="61"/>
      <c r="H18" s="62"/>
      <c r="I18" s="63"/>
      <c r="J18" s="63"/>
      <c r="K18" s="63"/>
      <c r="L18" s="63"/>
      <c r="M18" s="63"/>
      <c r="N18" s="64"/>
      <c r="O18" s="65"/>
      <c r="Q18" s="66"/>
    </row>
    <row r="19" spans="1:17" s="19" customFormat="1" ht="24.75" customHeight="1">
      <c r="A19" s="63"/>
      <c r="B19" s="68"/>
      <c r="C19" s="63"/>
      <c r="D19" s="63"/>
      <c r="E19" s="60"/>
      <c r="F19" s="60"/>
      <c r="G19" s="61"/>
      <c r="H19" s="62"/>
      <c r="I19" s="63"/>
      <c r="J19" s="63"/>
      <c r="K19" s="63"/>
      <c r="L19" s="63"/>
      <c r="M19" s="63"/>
      <c r="N19" s="64"/>
      <c r="O19" s="65"/>
      <c r="Q19" s="66"/>
    </row>
    <row r="20" spans="1:17" s="19" customFormat="1" ht="24.75" customHeight="1">
      <c r="A20" s="63"/>
      <c r="B20" s="68"/>
      <c r="C20" s="63"/>
      <c r="D20" s="63"/>
      <c r="E20" s="60"/>
      <c r="F20" s="60"/>
      <c r="G20" s="61"/>
      <c r="H20" s="62"/>
      <c r="I20" s="63"/>
      <c r="J20" s="63"/>
      <c r="K20" s="63"/>
      <c r="L20" s="63"/>
      <c r="M20" s="63"/>
      <c r="N20" s="64"/>
      <c r="O20" s="65"/>
      <c r="Q20" s="66"/>
    </row>
    <row r="21" spans="1:17" s="19" customFormat="1" ht="24.75" customHeight="1">
      <c r="A21" s="63"/>
      <c r="B21" s="70"/>
      <c r="C21" s="63"/>
      <c r="D21" s="63"/>
      <c r="E21" s="60"/>
      <c r="F21" s="60"/>
      <c r="G21" s="61"/>
      <c r="H21" s="62"/>
      <c r="I21" s="63"/>
      <c r="J21" s="63"/>
      <c r="K21" s="63"/>
      <c r="L21" s="63"/>
      <c r="M21" s="63"/>
      <c r="N21" s="64"/>
      <c r="O21" s="65"/>
      <c r="Q21" s="66"/>
    </row>
    <row r="22" spans="1:15" ht="24.75" customHeight="1">
      <c r="A22" s="43"/>
      <c r="B22" s="44"/>
      <c r="C22" s="44"/>
      <c r="D22" s="43"/>
      <c r="E22" s="45"/>
      <c r="F22" s="45"/>
      <c r="G22" s="46"/>
      <c r="H22" s="47"/>
      <c r="I22" s="43"/>
      <c r="J22" s="43"/>
      <c r="K22" s="43"/>
      <c r="L22" s="43"/>
      <c r="M22" s="43"/>
      <c r="N22" s="48"/>
      <c r="O22" s="49"/>
    </row>
    <row r="23" spans="1:15" ht="14.25">
      <c r="A23" s="50"/>
      <c r="B23" s="44"/>
      <c r="C23" s="44"/>
      <c r="D23" s="44"/>
      <c r="E23" s="44"/>
      <c r="F23" s="44"/>
      <c r="G23" s="44"/>
      <c r="H23" s="44"/>
      <c r="I23" s="51"/>
      <c r="J23" s="51"/>
      <c r="K23" s="44"/>
      <c r="L23" s="44"/>
      <c r="M23" s="44"/>
      <c r="N23" s="44"/>
      <c r="O23" s="52"/>
    </row>
  </sheetData>
  <sheetProtection/>
  <mergeCells count="8">
    <mergeCell ref="A1:O1"/>
    <mergeCell ref="A2:B2"/>
    <mergeCell ref="C2:D2"/>
    <mergeCell ref="A3:O3"/>
    <mergeCell ref="C4:H4"/>
    <mergeCell ref="I4:O4"/>
    <mergeCell ref="A4:A5"/>
    <mergeCell ref="B4:B5"/>
  </mergeCells>
  <printOptions horizontalCentered="1"/>
  <pageMargins left="0.6299212598425197" right="0.5905511811023623" top="0.5905511811023623" bottom="0.1968503937007874" header="0.31496062992125984" footer="0.11811023622047245"/>
  <pageSetup fitToHeight="0" fitToWidth="1" horizontalDpi="600" verticalDpi="600" orientation="portrait" paperSize="9" scale="66" r:id="rId3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zj01</cp:lastModifiedBy>
  <cp:lastPrinted>2021-01-17T01:20:23Z</cp:lastPrinted>
  <dcterms:created xsi:type="dcterms:W3CDTF">2011-06-23T07:16:09Z</dcterms:created>
  <dcterms:modified xsi:type="dcterms:W3CDTF">2021-07-14T02:20:38Z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